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05" windowWidth="19320" windowHeight="13230" tabRatio="810" activeTab="0"/>
  </bookViews>
  <sheets>
    <sheet name="Indholdsfortegnelse (Content)" sheetId="1" r:id="rId1"/>
    <sheet name="Tabel 1.1 (Table 1.1)" sheetId="2" r:id="rId2"/>
    <sheet name="Tabel 1.2 (Table 1.2)" sheetId="3" r:id="rId3"/>
    <sheet name="Tabel 2.1 (Table 2.1)" sheetId="4" r:id="rId4"/>
    <sheet name="Tabel 2.2 (Table 2.2)" sheetId="5" r:id="rId5"/>
    <sheet name="Tabel 2.3 (Table 2.3)" sheetId="6" r:id="rId6"/>
  </sheets>
  <definedNames>
    <definedName name="_AMO_UniqueIdentifier" hidden="1">"'8ce55f25-5bf3-492b-88a4-3d679fa4f629'"</definedName>
    <definedName name="_xlnm.Print_Area" localSheetId="1">'Tabel 1.1 (Table 1.1)'!$A$2:$H$23</definedName>
    <definedName name="_xlnm.Print_Area" localSheetId="2">'Tabel 1.2 (Table 1.2)'!$A$3:$H$23</definedName>
    <definedName name="_xlnm.Print_Area" localSheetId="3">'Tabel 2.1 (Table 2.1)'!$A$2:$H$23</definedName>
    <definedName name="_xlnm.Print_Area" localSheetId="4">'Tabel 2.2 (Table 2.2)'!$A$3:$H$23</definedName>
    <definedName name="_xlnm.Print_Area" localSheetId="5">'Tabel 2.3 (Table 2.3)'!$A$2:$H$23</definedName>
  </definedNames>
  <calcPr fullCalcOnLoad="1"/>
</workbook>
</file>

<file path=xl/sharedStrings.xml><?xml version="1.0" encoding="utf-8"?>
<sst xmlns="http://schemas.openxmlformats.org/spreadsheetml/2006/main" count="228" uniqueCount="62">
  <si>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</si>
  <si>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</si>
  <si>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</si>
  <si>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</si>
  <si>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</si>
  <si>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</si>
  <si>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</si>
  <si>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Kapitel 2 – Resultatopgørelse og balance for finansielle virksomheder (Chapter 2 - Income statement and balance sheet for financial undertakings)
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</si>
  <si>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</si>
  <si>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</si>
  <si>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</si>
  <si>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</si>
  <si>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</si>
  <si>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Kapitel 1 – Antal virksomheder og antal ansatte i den finansielle sektor (Chapter 1 - Number of undertakings and number of employees in the financiel sector)</t>
  </si>
  <si>
    <t xml:space="preserve">-  </t>
  </si>
  <si>
    <t>-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</si>
  <si>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</si>
  <si>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</si>
  <si>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</si>
  <si>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</si>
  <si>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</si>
  <si>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Investment, specialpurpose, restricted and hedge associations</t>
  </si>
  <si>
    <t>Investment management companies (large)</t>
  </si>
  <si>
    <t>Investment management companies (small)</t>
  </si>
  <si>
    <t>Lateral pension funds</t>
  </si>
  <si>
    <t>Company pension funds</t>
  </si>
  <si>
    <t>Total</t>
  </si>
  <si>
    <t>I alt</t>
  </si>
  <si>
    <t>Antal virksomheder</t>
  </si>
  <si>
    <t>Pengeinstitutter</t>
  </si>
  <si>
    <t>Realkreditinstitutter</t>
  </si>
  <si>
    <t>Danmarks Skibskredit</t>
  </si>
  <si>
    <t>Fondsmæglerselskaber</t>
  </si>
  <si>
    <t>Investerings-, special-, fåmands-, hedgeforeninger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</si>
  <si>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</si>
  <si>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</si>
  <si>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</si>
  <si>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</si>
  <si>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</si>
  <si>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</si>
  <si>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</si>
  <si>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</si>
  <si>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</si>
  <si>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</si>
  <si>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</si>
  <si>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</si>
  <si>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</si>
  <si>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</si>
  <si>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Non-life insurance companies</t>
  </si>
  <si>
    <t>Life-insurance companies</t>
  </si>
  <si>
    <t xml:space="preserve">Note:
large - with licence to carry out securities trading activities
small - without licence to carry out securities trading activities
</t>
  </si>
  <si>
    <t xml:space="preserve">Anm.:
store - tilladelse til at udøve værdipapirhandelsvirksomhed
små - ikke tilladelse til at udøve værdipapirhandelsvirksomhed
</t>
  </si>
  <si>
    <t>Resultat før skat (Profit before tax), 2010-2014</t>
  </si>
  <si>
    <t>Antal virksomheder i den finansielle sektor (Number of undertakings in the financial sector), 2010-2014</t>
  </si>
  <si>
    <t>Antal ansatte i den finansielle sektor (Number of employees in the financial sector), 2010-2014</t>
  </si>
  <si>
    <t>Balance (Balance sheet total), 2010-2014</t>
  </si>
  <si>
    <t>Egenkapital (Equity capital or own funds), 2010-2014</t>
  </si>
  <si>
    <t>Hovedtal for finansielle virksomheder under tilsyn (Key figures for financial undertakings under supervision ), 2010-2014</t>
  </si>
  <si>
    <t xml:space="preserve">ATP, LD og AES </t>
  </si>
  <si>
    <t xml:space="preserve">ATP, LD and AES </t>
  </si>
  <si>
    <t>Authorised Alternative Investment Funds Managers</t>
  </si>
  <si>
    <t>Forvaltere af alternative investeringsfonde med tilladelse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</si>
</sst>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_ ;_ * \-#,##0_ ;_ * &quot;-&quot;??_ ;_ @_ "/>
    <numFmt numFmtId="171" formatCode="_ * #,##0.0_ ;_ * \-#,##0.0_ ;_ * &quot;-&quot;??_ ;_ @_ "/>
    <numFmt numFmtId="172" formatCode="[$-406]d\.\ mmmm\ yyyy"/>
    <numFmt numFmtId="173" formatCode="0.0"/>
    <numFmt numFmtId="174" formatCode="0.000"/>
    <numFmt numFmtId="175" formatCode="&quot;Ja&quot;;&quot;Ja&quot;;&quot;Nej&quot;"/>
    <numFmt numFmtId="176" formatCode="&quot;Sandt&quot;;&quot;Sandt&quot;;&quot;Falsk&quot;"/>
    <numFmt numFmtId="177" formatCode="&quot;Til&quot;;&quot;Til&quot;;&quot;Fra&quot;"/>
    <numFmt numFmtId="178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b/>
      <sz val="12"/>
      <color indexed="16"/>
      <name val="Constantia"/>
      <family val="1"/>
    </font>
    <font>
      <b/>
      <sz val="16"/>
      <color indexed="16"/>
      <name val="Constantia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2"/>
      <color rgb="FF990000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7D7D7D"/>
      </top>
      <bottom style="thin">
        <color rgb="FF7D7D7D"/>
      </bottom>
    </border>
    <border>
      <left/>
      <right/>
      <top style="thin">
        <color rgb="FF7D7D7D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>
        <color indexed="63"/>
      </top>
      <bottom style="thin">
        <color rgb="FF7D7D7D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" fillId="22" borderId="0" applyNumberFormat="0" applyBorder="0">
      <alignment/>
      <protection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>
      <alignment vertical="top"/>
      <protection/>
    </xf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3" applyNumberFormat="0" applyAlignment="0" applyProtection="0"/>
    <xf numFmtId="0" fontId="4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4" fillId="35" borderId="0" xfId="0" applyFont="1" applyFill="1" applyAlignment="1">
      <alignment vertical="center"/>
    </xf>
    <xf numFmtId="0" fontId="55" fillId="35" borderId="0" xfId="45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57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3" fillId="35" borderId="0" xfId="37" applyFill="1" applyBorder="1" applyAlignment="1">
      <alignment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3" fontId="6" fillId="35" borderId="11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/>
    </xf>
    <xf numFmtId="0" fontId="57" fillId="35" borderId="0" xfId="37" applyFont="1" applyFill="1" applyBorder="1" applyAlignment="1">
      <alignment vertical="center" wrapText="1"/>
      <protection/>
    </xf>
    <xf numFmtId="0" fontId="9" fillId="35" borderId="0" xfId="45" applyFont="1" applyFill="1" applyAlignment="1" applyProtection="1">
      <alignment/>
      <protection/>
    </xf>
    <xf numFmtId="3" fontId="5" fillId="35" borderId="11" xfId="0" applyNumberFormat="1" applyFont="1" applyFill="1" applyBorder="1" applyAlignment="1">
      <alignment horizontal="left" vertical="center"/>
    </xf>
    <xf numFmtId="170" fontId="6" fillId="35" borderId="11" xfId="42" applyNumberFormat="1" applyFont="1" applyFill="1" applyBorder="1" applyAlignment="1">
      <alignment horizontal="right" vertical="center"/>
    </xf>
    <xf numFmtId="3" fontId="58" fillId="36" borderId="11" xfId="0" applyNumberFormat="1" applyFont="1" applyFill="1" applyBorder="1" applyAlignment="1">
      <alignment horizontal="left"/>
    </xf>
    <xf numFmtId="3" fontId="58" fillId="36" borderId="11" xfId="0" applyNumberFormat="1" applyFont="1" applyFill="1" applyBorder="1" applyAlignment="1">
      <alignment horizontal="right"/>
    </xf>
    <xf numFmtId="0" fontId="59" fillId="35" borderId="0" xfId="0" applyFont="1" applyFill="1" applyBorder="1" applyAlignment="1">
      <alignment vertical="center"/>
    </xf>
    <xf numFmtId="3" fontId="58" fillId="36" borderId="11" xfId="0" applyNumberFormat="1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left"/>
    </xf>
    <xf numFmtId="3" fontId="58" fillId="35" borderId="12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 vertical="center"/>
    </xf>
    <xf numFmtId="0" fontId="6" fillId="35" borderId="11" xfId="0" applyNumberFormat="1" applyFont="1" applyFill="1" applyBorder="1" applyAlignment="1" quotePrefix="1">
      <alignment horizontal="right" vertical="center"/>
    </xf>
    <xf numFmtId="0" fontId="60" fillId="35" borderId="0" xfId="45" applyFont="1" applyFill="1" applyBorder="1" applyAlignment="1" applyProtection="1">
      <alignment horizontal="left"/>
      <protection/>
    </xf>
    <xf numFmtId="0" fontId="60" fillId="35" borderId="0" xfId="45" applyFont="1" applyFill="1" applyBorder="1" applyAlignment="1" applyProtection="1">
      <alignment horizontal="left"/>
      <protection/>
    </xf>
    <xf numFmtId="0" fontId="43" fillId="35" borderId="0" xfId="45" applyFill="1" applyBorder="1" applyAlignment="1" applyProtection="1">
      <alignment horizontal="left"/>
      <protection/>
    </xf>
    <xf numFmtId="0" fontId="43" fillId="0" borderId="0" xfId="45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45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170" fontId="6" fillId="35" borderId="11" xfId="42" applyNumberFormat="1" applyFont="1" applyFill="1" applyBorder="1" applyAlignment="1" quotePrefix="1">
      <alignment horizontal="right" vertical="center"/>
    </xf>
    <xf numFmtId="3" fontId="6" fillId="35" borderId="11" xfId="0" applyNumberFormat="1" applyFont="1" applyFill="1" applyBorder="1" applyAlignment="1" quotePrefix="1">
      <alignment horizontal="right" vertical="center"/>
    </xf>
    <xf numFmtId="3" fontId="8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center"/>
    </xf>
    <xf numFmtId="3" fontId="6" fillId="35" borderId="13" xfId="53" applyNumberFormat="1" applyFont="1" applyFill="1" applyBorder="1" applyAlignment="1">
      <alignment vertical="center"/>
      <protection/>
    </xf>
    <xf numFmtId="3" fontId="6" fillId="35" borderId="0" xfId="53" applyNumberFormat="1" applyFont="1" applyFill="1" applyBorder="1" applyAlignment="1">
      <alignment vertical="center"/>
      <protection/>
    </xf>
    <xf numFmtId="0" fontId="6" fillId="35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7" fillId="35" borderId="0" xfId="37" applyFont="1" applyFill="1" applyBorder="1" applyAlignment="1">
      <alignment horizontal="left" vertical="center" wrapText="1"/>
      <protection/>
    </xf>
    <xf numFmtId="170" fontId="6" fillId="35" borderId="0" xfId="42" applyNumberFormat="1" applyFont="1" applyFill="1" applyBorder="1" applyAlignment="1">
      <alignment horizontal="right" vertical="center"/>
    </xf>
    <xf numFmtId="170" fontId="6" fillId="0" borderId="11" xfId="42" applyNumberFormat="1" applyFont="1" applyFill="1" applyBorder="1" applyAlignment="1" quotePrefix="1">
      <alignment horizontal="right" vertical="center"/>
    </xf>
    <xf numFmtId="0" fontId="0" fillId="35" borderId="0" xfId="0" applyFill="1" applyAlignment="1" applyProtection="1">
      <alignment/>
      <protection locked="0"/>
    </xf>
    <xf numFmtId="3" fontId="58" fillId="35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60" fillId="35" borderId="0" xfId="45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0" fontId="3" fillId="35" borderId="0" xfId="37" applyFill="1" applyBorder="1" applyAlignment="1" applyProtection="1">
      <alignment/>
      <protection locked="0"/>
    </xf>
    <xf numFmtId="3" fontId="6" fillId="35" borderId="0" xfId="0" applyNumberFormat="1" applyFont="1" applyFill="1" applyBorder="1" applyAlignment="1" applyProtection="1">
      <alignment horizontal="left" vertical="center"/>
      <protection locked="0"/>
    </xf>
    <xf numFmtId="3" fontId="5" fillId="35" borderId="11" xfId="0" applyNumberFormat="1" applyFont="1" applyFill="1" applyBorder="1" applyAlignment="1" applyProtection="1">
      <alignment horizontal="left" vertical="center"/>
      <protection locked="0"/>
    </xf>
    <xf numFmtId="0" fontId="5" fillId="35" borderId="11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7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righ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59" fillId="35" borderId="11" xfId="0" applyNumberFormat="1" applyFont="1" applyFill="1" applyBorder="1" applyAlignment="1" applyProtection="1">
      <alignment horizontal="right" vertical="center"/>
      <protection locked="0"/>
    </xf>
    <xf numFmtId="3" fontId="6" fillId="35" borderId="11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6" fillId="35" borderId="11" xfId="0" applyNumberFormat="1" applyFont="1" applyFill="1" applyBorder="1" applyAlignment="1" applyProtection="1" quotePrefix="1">
      <alignment horizontal="right" vertical="center"/>
      <protection locked="0"/>
    </xf>
    <xf numFmtId="0" fontId="6" fillId="35" borderId="11" xfId="0" applyNumberFormat="1" applyFont="1" applyFill="1" applyBorder="1" applyAlignment="1" applyProtection="1">
      <alignment horizontal="right" vertical="center"/>
      <protection locked="0"/>
    </xf>
    <xf numFmtId="0" fontId="59" fillId="35" borderId="0" xfId="0" applyFont="1" applyFill="1" applyBorder="1" applyAlignment="1" applyProtection="1">
      <alignment vertical="center"/>
      <protection locked="0"/>
    </xf>
    <xf numFmtId="3" fontId="58" fillId="36" borderId="11" xfId="0" applyNumberFormat="1" applyFont="1" applyFill="1" applyBorder="1" applyAlignment="1" applyProtection="1">
      <alignment horizontal="left"/>
      <protection locked="0"/>
    </xf>
    <xf numFmtId="0" fontId="59" fillId="35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3" fontId="58" fillId="35" borderId="12" xfId="0" applyNumberFormat="1" applyFont="1" applyFill="1" applyBorder="1" applyAlignment="1" applyProtection="1">
      <alignment horizontal="left"/>
      <protection locked="0"/>
    </xf>
    <xf numFmtId="3" fontId="8" fillId="35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6" fillId="0" borderId="11" xfId="0" applyNumberFormat="1" applyFont="1" applyFill="1" applyBorder="1" applyAlignment="1" quotePrefix="1">
      <alignment horizontal="right" vertical="center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3" fontId="58" fillId="36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3" fontId="6" fillId="35" borderId="11" xfId="0" applyNumberFormat="1" applyFont="1" applyFill="1" applyBorder="1" applyAlignment="1" applyProtection="1" quotePrefix="1">
      <alignment horizontal="right" vertical="center"/>
      <protection/>
    </xf>
    <xf numFmtId="0" fontId="57" fillId="35" borderId="0" xfId="0" applyFont="1" applyFill="1" applyAlignment="1">
      <alignment horizontal="left" wrapText="1"/>
    </xf>
    <xf numFmtId="0" fontId="53" fillId="35" borderId="10" xfId="0" applyFont="1" applyFill="1" applyBorder="1" applyAlignment="1">
      <alignment horizontal="left" wrapText="1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center" vertical="center" wrapText="1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45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_Ark1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85725</xdr:rowOff>
    </xdr:from>
    <xdr:to>
      <xdr:col>2</xdr:col>
      <xdr:colOff>2162175</xdr:colOff>
      <xdr:row>3</xdr:row>
      <xdr:rowOff>171450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7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4486275</xdr:colOff>
      <xdr:row>7</xdr:row>
      <xdr:rowOff>47625</xdr:rowOff>
    </xdr:from>
    <xdr:to>
      <xdr:col>3</xdr:col>
      <xdr:colOff>371475</xdr:colOff>
      <xdr:row>12</xdr:row>
      <xdr:rowOff>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933950" y="3419475"/>
          <a:ext cx="2533650" cy="7620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 the table title to go directly to the tab with the table)</a:t>
          </a:r>
        </a:p>
      </xdr:txBody>
    </xdr:sp>
    <xdr:clientData/>
  </xdr:twoCellAnchor>
  <xdr:twoCellAnchor editAs="oneCell">
    <xdr:from>
      <xdr:col>2</xdr:col>
      <xdr:colOff>2228850</xdr:colOff>
      <xdr:row>0</xdr:row>
      <xdr:rowOff>104775</xdr:rowOff>
    </xdr:from>
    <xdr:to>
      <xdr:col>2</xdr:col>
      <xdr:colOff>4152900</xdr:colOff>
      <xdr:row>3</xdr:row>
      <xdr:rowOff>190500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0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00390625" style="42" customWidth="1"/>
    <col min="2" max="2" width="3.7109375" style="42" customWidth="1"/>
    <col min="3" max="3" width="99.7109375" style="42" customWidth="1"/>
    <col min="4" max="4" width="9.140625" style="42" customWidth="1"/>
    <col min="5" max="16384" width="9.140625" style="43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36" customHeight="1">
      <c r="A4" s="1"/>
      <c r="B4" s="1"/>
      <c r="C4" s="1"/>
      <c r="D4" s="1"/>
    </row>
    <row r="5" spans="1:4" ht="95.25" customHeight="1">
      <c r="A5" s="3"/>
      <c r="B5" s="101" t="s">
        <v>57</v>
      </c>
      <c r="C5" s="101"/>
      <c r="D5" s="4"/>
    </row>
    <row r="6" spans="1:4" ht="28.5">
      <c r="A6" s="19"/>
      <c r="B6" s="19"/>
      <c r="C6" s="9"/>
      <c r="D6" s="9"/>
    </row>
    <row r="7" spans="1:4" ht="60.75" customHeight="1">
      <c r="A7" s="7"/>
      <c r="B7" s="100" t="s">
        <v>13</v>
      </c>
      <c r="C7" s="100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5" t="s">
        <v>2</v>
      </c>
      <c r="C9" s="21" t="s">
        <v>8</v>
      </c>
      <c r="D9" s="2"/>
    </row>
    <row r="10" spans="1:4" ht="12.75" customHeight="1">
      <c r="A10" s="2"/>
      <c r="B10" s="5" t="s">
        <v>2</v>
      </c>
      <c r="C10" s="21" t="s">
        <v>9</v>
      </c>
      <c r="D10" s="2"/>
    </row>
    <row r="11" spans="1:4" ht="12.75" customHeight="1">
      <c r="A11" s="2"/>
      <c r="B11" s="5"/>
      <c r="C11" s="6"/>
      <c r="D11" s="2"/>
    </row>
    <row r="12" spans="1:4" ht="12.75" customHeight="1">
      <c r="A12" s="2"/>
      <c r="B12" s="5"/>
      <c r="C12" s="6"/>
      <c r="D12" s="2"/>
    </row>
    <row r="13" spans="1:4" ht="12.75" customHeight="1">
      <c r="A13" s="2"/>
      <c r="B13" s="5"/>
      <c r="C13" s="6"/>
      <c r="D13" s="2"/>
    </row>
    <row r="14" spans="1:4" ht="63" customHeight="1">
      <c r="A14" s="2"/>
      <c r="B14" s="100" t="s">
        <v>7</v>
      </c>
      <c r="C14" s="100"/>
      <c r="D14" s="2"/>
    </row>
    <row r="15" spans="1:4" ht="12.75" customHeight="1">
      <c r="A15" s="2"/>
      <c r="B15" s="2"/>
      <c r="C15" s="2"/>
      <c r="D15" s="2"/>
    </row>
    <row r="16" spans="1:4" ht="12.75" customHeight="1">
      <c r="A16" s="2"/>
      <c r="B16" s="5" t="s">
        <v>2</v>
      </c>
      <c r="C16" s="21" t="s">
        <v>10</v>
      </c>
      <c r="D16" s="2"/>
    </row>
    <row r="17" spans="1:4" ht="12.75" customHeight="1">
      <c r="A17" s="2"/>
      <c r="B17" s="5" t="s">
        <v>2</v>
      </c>
      <c r="C17" s="21" t="s">
        <v>11</v>
      </c>
      <c r="D17" s="2"/>
    </row>
    <row r="18" spans="1:4" ht="12.75" customHeight="1">
      <c r="A18" s="2"/>
      <c r="B18" s="5" t="s">
        <v>2</v>
      </c>
      <c r="C18" s="21" t="s">
        <v>12</v>
      </c>
      <c r="D18" s="2"/>
    </row>
    <row r="19" spans="1:4" ht="12.75" customHeight="1">
      <c r="A19" s="2"/>
      <c r="B19" s="2"/>
      <c r="C19" s="2"/>
      <c r="D19" s="2"/>
    </row>
    <row r="20" spans="1:4" ht="12.75" customHeight="1">
      <c r="A20" s="2"/>
      <c r="B20" s="2"/>
      <c r="C20" s="2"/>
      <c r="D20" s="2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</sheetData>
  <sheetProtection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6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3"/>
  <sheetViews>
    <sheetView showGridLines="0"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8" width="11.28125" style="0" customWidth="1"/>
    <col min="9" max="9" width="2.57421875" style="0" customWidth="1"/>
    <col min="10" max="11" width="0" style="0" hidden="1" customWidth="1"/>
    <col min="12" max="16384" width="9.140625" style="0" hidden="1" customWidth="1"/>
  </cols>
  <sheetData>
    <row r="1" spans="1:9" ht="15" customHeight="1">
      <c r="A1" s="102" t="s">
        <v>6</v>
      </c>
      <c r="B1" s="102"/>
      <c r="C1" s="49"/>
      <c r="D1" s="1"/>
      <c r="E1" s="1"/>
      <c r="F1" s="1"/>
      <c r="G1" s="1"/>
      <c r="H1" s="1"/>
      <c r="I1" s="1"/>
    </row>
    <row r="2" spans="1:9" ht="15" customHeight="1">
      <c r="A2" s="40"/>
      <c r="B2" s="40"/>
      <c r="C2" s="49"/>
      <c r="D2" s="1"/>
      <c r="E2" s="1"/>
      <c r="F2" s="1"/>
      <c r="G2" s="1"/>
      <c r="H2" s="1"/>
      <c r="I2" s="1"/>
    </row>
    <row r="3" spans="1:9" ht="21">
      <c r="A3" s="8" t="s">
        <v>0</v>
      </c>
      <c r="B3" s="8"/>
      <c r="C3" s="8"/>
      <c r="D3" s="9"/>
      <c r="E3" s="9"/>
      <c r="F3" s="9"/>
      <c r="G3" s="1"/>
      <c r="H3" s="1"/>
      <c r="I3" s="1"/>
    </row>
    <row r="4" spans="1:9" ht="21" customHeight="1">
      <c r="A4" s="8" t="s">
        <v>53</v>
      </c>
      <c r="B4" s="8"/>
      <c r="C4" s="8"/>
      <c r="D4" s="8"/>
      <c r="E4" s="20"/>
      <c r="F4" s="20"/>
      <c r="G4" s="1"/>
      <c r="H4" s="1"/>
      <c r="I4" s="1"/>
    </row>
    <row r="5" spans="1:9" ht="21" customHeight="1">
      <c r="A5" s="1"/>
      <c r="B5" s="39"/>
      <c r="C5" s="50"/>
      <c r="D5" s="39"/>
      <c r="E5" s="39"/>
      <c r="F5" s="60"/>
      <c r="G5" s="10"/>
      <c r="H5" s="10"/>
      <c r="I5" s="1"/>
    </row>
    <row r="6" spans="1:9" ht="15">
      <c r="A6" s="16"/>
      <c r="B6" s="13"/>
      <c r="C6" s="13"/>
      <c r="D6" s="15">
        <v>2010</v>
      </c>
      <c r="E6" s="15">
        <v>2011</v>
      </c>
      <c r="F6" s="15">
        <v>2012</v>
      </c>
      <c r="G6" s="15">
        <v>2013</v>
      </c>
      <c r="H6" s="15">
        <v>2014</v>
      </c>
      <c r="I6" s="1"/>
    </row>
    <row r="7" spans="1:9" ht="15">
      <c r="A7" s="16"/>
      <c r="B7" s="13" t="s">
        <v>28</v>
      </c>
      <c r="C7" s="13" t="s">
        <v>16</v>
      </c>
      <c r="D7" s="15"/>
      <c r="E7" s="15"/>
      <c r="F7" s="15"/>
      <c r="G7" s="15"/>
      <c r="H7" s="15"/>
      <c r="I7" s="1"/>
    </row>
    <row r="8" spans="1:9" ht="15">
      <c r="A8" s="16"/>
      <c r="B8" s="12" t="s">
        <v>29</v>
      </c>
      <c r="C8" s="12" t="s">
        <v>17</v>
      </c>
      <c r="D8" s="18">
        <v>123</v>
      </c>
      <c r="E8" s="18">
        <v>113</v>
      </c>
      <c r="F8" s="18">
        <v>96</v>
      </c>
      <c r="G8" s="18">
        <v>88</v>
      </c>
      <c r="H8" s="18">
        <v>84</v>
      </c>
      <c r="I8" s="1"/>
    </row>
    <row r="9" spans="1:9" ht="15">
      <c r="A9" s="16"/>
      <c r="B9" s="12" t="s">
        <v>30</v>
      </c>
      <c r="C9" s="12" t="s">
        <v>18</v>
      </c>
      <c r="D9" s="18">
        <v>8</v>
      </c>
      <c r="E9" s="18">
        <v>8</v>
      </c>
      <c r="F9" s="18">
        <v>8</v>
      </c>
      <c r="G9" s="18">
        <v>7</v>
      </c>
      <c r="H9" s="18">
        <v>7</v>
      </c>
      <c r="I9" s="1"/>
    </row>
    <row r="10" spans="1:9" ht="15">
      <c r="A10" s="16"/>
      <c r="B10" s="12" t="s">
        <v>31</v>
      </c>
      <c r="C10" s="12" t="s">
        <v>19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"/>
    </row>
    <row r="11" spans="1:9" ht="15.75" customHeight="1">
      <c r="A11" s="16"/>
      <c r="B11" s="29" t="s">
        <v>32</v>
      </c>
      <c r="C11" s="29" t="s">
        <v>20</v>
      </c>
      <c r="D11" s="18">
        <v>44</v>
      </c>
      <c r="E11" s="18">
        <v>43</v>
      </c>
      <c r="F11" s="18">
        <v>40</v>
      </c>
      <c r="G11" s="18">
        <v>43</v>
      </c>
      <c r="H11" s="18">
        <v>41</v>
      </c>
      <c r="I11" s="1"/>
    </row>
    <row r="12" spans="1:9" ht="15">
      <c r="A12" s="16"/>
      <c r="B12" s="29" t="s">
        <v>33</v>
      </c>
      <c r="C12" s="29" t="s">
        <v>21</v>
      </c>
      <c r="D12" s="58">
        <v>94</v>
      </c>
      <c r="E12" s="18">
        <v>91</v>
      </c>
      <c r="F12" s="55">
        <v>85</v>
      </c>
      <c r="G12" s="55">
        <v>84</v>
      </c>
      <c r="H12" s="55">
        <v>49</v>
      </c>
      <c r="I12" s="1"/>
    </row>
    <row r="13" spans="1:9" ht="15.75" customHeight="1">
      <c r="A13" s="16"/>
      <c r="B13" s="29" t="s">
        <v>34</v>
      </c>
      <c r="C13" s="29" t="s">
        <v>22</v>
      </c>
      <c r="D13" s="58">
        <v>3</v>
      </c>
      <c r="E13" s="18">
        <v>3</v>
      </c>
      <c r="F13" s="18">
        <v>4</v>
      </c>
      <c r="G13" s="55">
        <v>4</v>
      </c>
      <c r="H13" s="55">
        <v>4</v>
      </c>
      <c r="I13" s="1"/>
    </row>
    <row r="14" spans="1:9" ht="15.75" customHeight="1">
      <c r="A14" s="16"/>
      <c r="B14" s="29" t="s">
        <v>35</v>
      </c>
      <c r="C14" s="29" t="s">
        <v>23</v>
      </c>
      <c r="D14" s="18">
        <v>12</v>
      </c>
      <c r="E14" s="18">
        <v>11</v>
      </c>
      <c r="F14" s="18">
        <v>10</v>
      </c>
      <c r="G14" s="55">
        <v>11</v>
      </c>
      <c r="H14" s="55">
        <v>10</v>
      </c>
      <c r="I14" s="1"/>
    </row>
    <row r="15" spans="1:9" ht="15">
      <c r="A15" s="16"/>
      <c r="B15" s="12" t="s">
        <v>36</v>
      </c>
      <c r="C15" s="12" t="s">
        <v>48</v>
      </c>
      <c r="D15" s="18">
        <v>97</v>
      </c>
      <c r="E15" s="55">
        <v>94</v>
      </c>
      <c r="F15" s="18">
        <v>85</v>
      </c>
      <c r="G15" s="18">
        <v>76</v>
      </c>
      <c r="H15" s="18">
        <v>75</v>
      </c>
      <c r="I15" s="1"/>
    </row>
    <row r="16" spans="1:9" ht="15">
      <c r="A16" s="16"/>
      <c r="B16" s="12" t="s">
        <v>37</v>
      </c>
      <c r="C16" s="12" t="s">
        <v>49</v>
      </c>
      <c r="D16" s="18">
        <v>31</v>
      </c>
      <c r="E16" s="18">
        <v>29</v>
      </c>
      <c r="F16" s="18">
        <v>27</v>
      </c>
      <c r="G16" s="18">
        <v>21</v>
      </c>
      <c r="H16" s="18">
        <v>19</v>
      </c>
      <c r="I16" s="1"/>
    </row>
    <row r="17" spans="1:9" ht="15">
      <c r="A17" s="16"/>
      <c r="B17" s="12" t="s">
        <v>38</v>
      </c>
      <c r="C17" s="12" t="s">
        <v>24</v>
      </c>
      <c r="D17" s="18">
        <v>24</v>
      </c>
      <c r="E17" s="18">
        <v>21</v>
      </c>
      <c r="F17" s="18">
        <v>20</v>
      </c>
      <c r="G17" s="18">
        <v>18</v>
      </c>
      <c r="H17" s="18">
        <v>16</v>
      </c>
      <c r="I17" s="1"/>
    </row>
    <row r="18" spans="1:9" ht="15">
      <c r="A18" s="16"/>
      <c r="B18" s="12" t="s">
        <v>39</v>
      </c>
      <c r="C18" s="12" t="s">
        <v>25</v>
      </c>
      <c r="D18" s="18">
        <v>30</v>
      </c>
      <c r="E18" s="18">
        <v>29</v>
      </c>
      <c r="F18" s="18">
        <v>27</v>
      </c>
      <c r="G18" s="18">
        <v>23</v>
      </c>
      <c r="H18" s="18">
        <v>19</v>
      </c>
      <c r="I18" s="1"/>
    </row>
    <row r="19" spans="1:9" ht="15">
      <c r="A19" s="16"/>
      <c r="B19" s="77" t="s">
        <v>58</v>
      </c>
      <c r="C19" s="77" t="s">
        <v>59</v>
      </c>
      <c r="D19" s="18">
        <v>4</v>
      </c>
      <c r="E19" s="18">
        <v>4</v>
      </c>
      <c r="F19" s="18">
        <v>4</v>
      </c>
      <c r="G19" s="18">
        <v>3</v>
      </c>
      <c r="H19" s="18">
        <v>3</v>
      </c>
      <c r="I19" s="1"/>
    </row>
    <row r="20" spans="1:9" s="98" customFormat="1" ht="15">
      <c r="A20" s="16"/>
      <c r="B20" s="77" t="s">
        <v>61</v>
      </c>
      <c r="C20" s="12" t="s">
        <v>60</v>
      </c>
      <c r="D20" s="18" t="s">
        <v>15</v>
      </c>
      <c r="E20" s="18" t="s">
        <v>15</v>
      </c>
      <c r="F20" s="18" t="s">
        <v>15</v>
      </c>
      <c r="G20" s="18" t="s">
        <v>15</v>
      </c>
      <c r="H20" s="18">
        <v>10</v>
      </c>
      <c r="I20" s="1"/>
    </row>
    <row r="21" spans="1:9" ht="15">
      <c r="A21" s="1"/>
      <c r="B21" s="24" t="s">
        <v>27</v>
      </c>
      <c r="C21" s="24" t="s">
        <v>26</v>
      </c>
      <c r="D21" s="25">
        <f>SUM(D8:D20)</f>
        <v>471</v>
      </c>
      <c r="E21" s="25">
        <f>SUM(E8:E20)</f>
        <v>447</v>
      </c>
      <c r="F21" s="25">
        <f>SUM(F8:F20)</f>
        <v>407</v>
      </c>
      <c r="G21" s="25">
        <f>SUM(G8:G20)</f>
        <v>379</v>
      </c>
      <c r="H21" s="25">
        <f>SUM(H8:H20)</f>
        <v>338</v>
      </c>
      <c r="I21" s="1"/>
    </row>
    <row r="22" spans="1:9" ht="15">
      <c r="A22" s="1"/>
      <c r="B22" s="30"/>
      <c r="C22" s="30"/>
      <c r="D22" s="31"/>
      <c r="E22" s="31"/>
      <c r="F22" s="32"/>
      <c r="G22" s="1"/>
      <c r="H22" s="1"/>
      <c r="I22" s="1"/>
    </row>
    <row r="23" spans="1:9" ht="45">
      <c r="A23" s="1"/>
      <c r="B23" s="54" t="s">
        <v>51</v>
      </c>
      <c r="C23" s="54" t="s">
        <v>50</v>
      </c>
      <c r="D23" s="32"/>
      <c r="E23" s="32"/>
      <c r="F23" s="32"/>
      <c r="G23" s="1"/>
      <c r="H23" s="1"/>
      <c r="I23" s="1"/>
    </row>
    <row r="24" ht="15" hidden="1"/>
    <row r="25" ht="15" hidden="1"/>
    <row r="26" ht="15" hidden="1"/>
    <row r="27" ht="15" hidden="1"/>
  </sheetData>
  <sheetProtection/>
  <mergeCells count="1">
    <mergeCell ref="A1:B1"/>
  </mergeCells>
  <hyperlinks>
    <hyperlink ref="A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colBreaks count="1" manualBreakCount="1">
    <brk id="6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3"/>
  <sheetViews>
    <sheetView showGridLines="0"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6" width="11.28125" style="0" customWidth="1"/>
    <col min="7" max="8" width="10.421875" style="0" customWidth="1"/>
    <col min="9" max="9" width="2.7109375" style="46" customWidth="1"/>
    <col min="10" max="11" width="0" style="46" hidden="1" customWidth="1"/>
    <col min="12" max="16384" width="9.140625" style="46" hidden="1" customWidth="1"/>
  </cols>
  <sheetData>
    <row r="1" spans="1:9" ht="15" customHeight="1">
      <c r="A1" s="102" t="s">
        <v>6</v>
      </c>
      <c r="B1" s="102"/>
      <c r="C1" s="49"/>
      <c r="D1" s="1"/>
      <c r="E1" s="1"/>
      <c r="F1" s="1"/>
      <c r="G1" s="1"/>
      <c r="H1" s="1"/>
      <c r="I1" s="9"/>
    </row>
    <row r="2" spans="1:9" ht="15" customHeight="1">
      <c r="A2" s="35"/>
      <c r="B2" s="35"/>
      <c r="C2" s="49"/>
      <c r="D2" s="1"/>
      <c r="E2" s="1"/>
      <c r="F2" s="1"/>
      <c r="G2" s="1"/>
      <c r="H2" s="1"/>
      <c r="I2" s="9"/>
    </row>
    <row r="3" spans="1:9" ht="21">
      <c r="A3" s="8" t="s">
        <v>1</v>
      </c>
      <c r="B3" s="8"/>
      <c r="C3" s="8"/>
      <c r="D3" s="9"/>
      <c r="E3" s="9"/>
      <c r="F3" s="9"/>
      <c r="G3" s="9"/>
      <c r="H3" s="9"/>
      <c r="I3" s="9"/>
    </row>
    <row r="4" spans="1:9" ht="21" customHeight="1">
      <c r="A4" s="103" t="s">
        <v>54</v>
      </c>
      <c r="B4" s="103"/>
      <c r="C4" s="103"/>
      <c r="D4" s="103"/>
      <c r="E4" s="103"/>
      <c r="F4" s="103"/>
      <c r="G4" s="10"/>
      <c r="H4" s="10"/>
      <c r="I4" s="9"/>
    </row>
    <row r="5" spans="1:9" ht="21" customHeight="1">
      <c r="A5" s="11"/>
      <c r="B5" s="11"/>
      <c r="C5" s="50"/>
      <c r="D5" s="11"/>
      <c r="E5" s="11"/>
      <c r="F5" s="60"/>
      <c r="G5" s="10"/>
      <c r="H5" s="10"/>
      <c r="I5" s="9"/>
    </row>
    <row r="6" spans="1:9" s="47" customFormat="1" ht="20.25" customHeight="1">
      <c r="A6" s="14"/>
      <c r="B6" s="13"/>
      <c r="C6" s="13"/>
      <c r="D6" s="15">
        <v>2010</v>
      </c>
      <c r="E6" s="15">
        <v>2011</v>
      </c>
      <c r="F6" s="15">
        <v>2012</v>
      </c>
      <c r="G6" s="15">
        <v>2013</v>
      </c>
      <c r="H6" s="15">
        <v>2014</v>
      </c>
      <c r="I6" s="17"/>
    </row>
    <row r="7" spans="1:9" s="47" customFormat="1" ht="20.25" customHeight="1">
      <c r="A7" s="14"/>
      <c r="B7" s="13" t="s">
        <v>41</v>
      </c>
      <c r="C7" s="13" t="s">
        <v>40</v>
      </c>
      <c r="D7" s="15"/>
      <c r="E7" s="15"/>
      <c r="F7" s="15"/>
      <c r="G7" s="15"/>
      <c r="H7" s="15"/>
      <c r="I7" s="17"/>
    </row>
    <row r="8" spans="1:9" s="47" customFormat="1" ht="15.75" customHeight="1">
      <c r="A8" s="14"/>
      <c r="B8" s="12" t="s">
        <v>29</v>
      </c>
      <c r="C8" s="12" t="s">
        <v>17</v>
      </c>
      <c r="D8" s="41">
        <v>44186</v>
      </c>
      <c r="E8" s="41">
        <f>42934-58</f>
        <v>42876</v>
      </c>
      <c r="F8" s="41">
        <f>40552-60</f>
        <v>40492</v>
      </c>
      <c r="G8" s="41">
        <v>39037</v>
      </c>
      <c r="H8" s="41">
        <v>37851</v>
      </c>
      <c r="I8" s="17"/>
    </row>
    <row r="9" spans="1:9" s="47" customFormat="1" ht="15.75" customHeight="1">
      <c r="A9" s="14"/>
      <c r="B9" s="12" t="s">
        <v>30</v>
      </c>
      <c r="C9" s="12" t="s">
        <v>18</v>
      </c>
      <c r="D9" s="41">
        <v>4371</v>
      </c>
      <c r="E9" s="41">
        <v>4527</v>
      </c>
      <c r="F9" s="59">
        <v>4493</v>
      </c>
      <c r="G9" s="59">
        <v>4420</v>
      </c>
      <c r="H9" s="59">
        <v>4380</v>
      </c>
      <c r="I9" s="17"/>
    </row>
    <row r="10" spans="1:9" s="47" customFormat="1" ht="15.75" customHeight="1">
      <c r="A10" s="14"/>
      <c r="B10" s="12" t="s">
        <v>31</v>
      </c>
      <c r="C10" s="12" t="s">
        <v>19</v>
      </c>
      <c r="D10" s="41">
        <v>58</v>
      </c>
      <c r="E10" s="41">
        <v>58</v>
      </c>
      <c r="F10" s="41">
        <v>60</v>
      </c>
      <c r="G10" s="41">
        <v>61</v>
      </c>
      <c r="H10" s="41">
        <v>62</v>
      </c>
      <c r="I10" s="17"/>
    </row>
    <row r="11" spans="1:9" s="47" customFormat="1" ht="15.75" customHeight="1">
      <c r="A11" s="14"/>
      <c r="B11" s="29" t="s">
        <v>32</v>
      </c>
      <c r="C11" s="29" t="s">
        <v>20</v>
      </c>
      <c r="D11" s="41">
        <v>580</v>
      </c>
      <c r="E11" s="41">
        <v>531</v>
      </c>
      <c r="F11" s="41">
        <v>481</v>
      </c>
      <c r="G11" s="41">
        <v>541</v>
      </c>
      <c r="H11" s="41">
        <v>541</v>
      </c>
      <c r="I11" s="17"/>
    </row>
    <row r="12" spans="1:9" s="47" customFormat="1" ht="15">
      <c r="A12" s="14"/>
      <c r="B12" s="29" t="s">
        <v>33</v>
      </c>
      <c r="C12" s="29" t="s">
        <v>21</v>
      </c>
      <c r="D12" s="34" t="s">
        <v>14</v>
      </c>
      <c r="E12" s="34" t="s">
        <v>15</v>
      </c>
      <c r="F12" s="55" t="s">
        <v>15</v>
      </c>
      <c r="G12" s="95" t="s">
        <v>15</v>
      </c>
      <c r="H12" s="95" t="s">
        <v>15</v>
      </c>
      <c r="I12" s="17"/>
    </row>
    <row r="13" spans="1:9" s="47" customFormat="1" ht="15.75" customHeight="1">
      <c r="A13" s="14"/>
      <c r="B13" s="29" t="s">
        <v>34</v>
      </c>
      <c r="C13" s="29" t="s">
        <v>22</v>
      </c>
      <c r="D13" s="41">
        <v>98</v>
      </c>
      <c r="E13" s="41">
        <v>107</v>
      </c>
      <c r="F13" s="59">
        <v>205</v>
      </c>
      <c r="G13" s="59">
        <v>206</v>
      </c>
      <c r="H13" s="59">
        <v>128</v>
      </c>
      <c r="I13" s="17"/>
    </row>
    <row r="14" spans="1:9" s="47" customFormat="1" ht="15.75" customHeight="1">
      <c r="A14" s="14"/>
      <c r="B14" s="29" t="s">
        <v>35</v>
      </c>
      <c r="C14" s="29" t="s">
        <v>23</v>
      </c>
      <c r="D14" s="41">
        <v>276</v>
      </c>
      <c r="E14" s="41">
        <v>264</v>
      </c>
      <c r="F14" s="59">
        <v>222</v>
      </c>
      <c r="G14" s="59">
        <v>236</v>
      </c>
      <c r="H14" s="59">
        <v>217</v>
      </c>
      <c r="I14" s="17"/>
    </row>
    <row r="15" spans="1:9" s="47" customFormat="1" ht="15.75" customHeight="1">
      <c r="A15" s="14"/>
      <c r="B15" s="12" t="s">
        <v>36</v>
      </c>
      <c r="C15" s="12" t="s">
        <v>48</v>
      </c>
      <c r="D15" s="41">
        <v>12019</v>
      </c>
      <c r="E15" s="41">
        <v>12193</v>
      </c>
      <c r="F15" s="59">
        <v>11934</v>
      </c>
      <c r="G15" s="59">
        <v>11823</v>
      </c>
      <c r="H15" s="59">
        <v>13533</v>
      </c>
      <c r="I15" s="17"/>
    </row>
    <row r="16" spans="1:9" s="47" customFormat="1" ht="15.75" customHeight="1">
      <c r="A16" s="14"/>
      <c r="B16" s="12" t="s">
        <v>37</v>
      </c>
      <c r="C16" s="12" t="s">
        <v>49</v>
      </c>
      <c r="D16" s="41">
        <v>3766</v>
      </c>
      <c r="E16" s="41">
        <v>3666</v>
      </c>
      <c r="F16" s="59">
        <v>3675</v>
      </c>
      <c r="G16" s="59">
        <v>3337</v>
      </c>
      <c r="H16" s="59">
        <v>3314</v>
      </c>
      <c r="I16" s="17"/>
    </row>
    <row r="17" spans="1:9" s="47" customFormat="1" ht="15.75" customHeight="1">
      <c r="A17" s="14"/>
      <c r="B17" s="12" t="s">
        <v>38</v>
      </c>
      <c r="C17" s="12" t="s">
        <v>24</v>
      </c>
      <c r="D17" s="41">
        <v>266</v>
      </c>
      <c r="E17" s="41">
        <v>271</v>
      </c>
      <c r="F17" s="59">
        <v>226</v>
      </c>
      <c r="G17" s="59">
        <v>217</v>
      </c>
      <c r="H17" s="59">
        <v>210</v>
      </c>
      <c r="I17" s="17"/>
    </row>
    <row r="18" spans="1:9" s="47" customFormat="1" ht="15.75" customHeight="1">
      <c r="A18" s="17"/>
      <c r="B18" s="12" t="s">
        <v>39</v>
      </c>
      <c r="C18" s="12" t="s">
        <v>25</v>
      </c>
      <c r="D18" s="41">
        <v>37</v>
      </c>
      <c r="E18" s="41">
        <v>35</v>
      </c>
      <c r="F18" s="59">
        <v>33</v>
      </c>
      <c r="G18" s="59">
        <v>32</v>
      </c>
      <c r="H18" s="59">
        <v>27</v>
      </c>
      <c r="I18" s="17"/>
    </row>
    <row r="19" spans="1:9" s="47" customFormat="1" ht="15.75" customHeight="1">
      <c r="A19" s="17"/>
      <c r="B19" s="77" t="s">
        <v>58</v>
      </c>
      <c r="C19" s="77" t="s">
        <v>59</v>
      </c>
      <c r="D19" s="41">
        <f>664+21</f>
        <v>685</v>
      </c>
      <c r="E19" s="41">
        <v>707</v>
      </c>
      <c r="F19" s="41">
        <v>861</v>
      </c>
      <c r="G19" s="41">
        <v>1958</v>
      </c>
      <c r="H19" s="41">
        <v>1911</v>
      </c>
      <c r="I19" s="17"/>
    </row>
    <row r="20" spans="1:9" s="47" customFormat="1" ht="15.75" customHeight="1">
      <c r="A20" s="17"/>
      <c r="B20" s="77" t="s">
        <v>61</v>
      </c>
      <c r="C20" s="12" t="s">
        <v>60</v>
      </c>
      <c r="D20" s="41" t="s">
        <v>15</v>
      </c>
      <c r="E20" s="41" t="s">
        <v>15</v>
      </c>
      <c r="F20" s="41" t="s">
        <v>15</v>
      </c>
      <c r="G20" s="41" t="s">
        <v>15</v>
      </c>
      <c r="H20" s="41">
        <v>71</v>
      </c>
      <c r="I20" s="17"/>
    </row>
    <row r="21" spans="1:9" ht="15.75" customHeight="1">
      <c r="A21" s="9"/>
      <c r="B21" s="24" t="s">
        <v>27</v>
      </c>
      <c r="C21" s="24" t="s">
        <v>26</v>
      </c>
      <c r="D21" s="25">
        <f>SUM(D8:D20)</f>
        <v>66342</v>
      </c>
      <c r="E21" s="25">
        <f>SUM(E8:E20)</f>
        <v>65235</v>
      </c>
      <c r="F21" s="25">
        <f>SUM(F8:F20)</f>
        <v>62682</v>
      </c>
      <c r="G21" s="25">
        <f>SUM(G8:G20)</f>
        <v>61868</v>
      </c>
      <c r="H21" s="25">
        <f>SUM(H8:H20)</f>
        <v>62245</v>
      </c>
      <c r="I21" s="9"/>
    </row>
    <row r="22" spans="1:9" ht="12.75" customHeight="1">
      <c r="A22" s="9"/>
      <c r="B22" s="30"/>
      <c r="C22" s="30"/>
      <c r="D22" s="31"/>
      <c r="E22" s="31"/>
      <c r="F22" s="32"/>
      <c r="G22" s="1"/>
      <c r="H22" s="1"/>
      <c r="I22" s="9"/>
    </row>
    <row r="23" spans="1:9" ht="46.5" customHeight="1">
      <c r="A23" s="9"/>
      <c r="B23" s="54" t="s">
        <v>51</v>
      </c>
      <c r="C23" s="54" t="s">
        <v>50</v>
      </c>
      <c r="D23" s="53"/>
      <c r="E23" s="53"/>
      <c r="F23" s="53"/>
      <c r="G23" s="9"/>
      <c r="H23" s="9"/>
      <c r="I23" s="9"/>
    </row>
    <row r="24" ht="12.75" customHeight="1" hidden="1"/>
    <row r="25" ht="12.75" customHeight="1" hidden="1"/>
    <row r="26" ht="12.75" customHeight="1" hidden="1"/>
  </sheetData>
  <sheetProtection/>
  <mergeCells count="2">
    <mergeCell ref="A1:B1"/>
    <mergeCell ref="A4:F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colBreaks count="1" manualBreakCount="1">
    <brk id="6" min="2" max="21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3"/>
  <sheetViews>
    <sheetView zoomScalePageLayoutView="0" workbookViewId="0" topLeftCell="A1">
      <selection activeCell="C10" sqref="C10"/>
    </sheetView>
  </sheetViews>
  <sheetFormatPr defaultColWidth="0" defaultRowHeight="15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5" width="11.28125" style="0" customWidth="1"/>
    <col min="6" max="8" width="10.57421875" style="0" customWidth="1"/>
    <col min="9" max="9" width="2.7109375" style="0" customWidth="1"/>
    <col min="10" max="253" width="9.140625" style="0" hidden="1" customWidth="1"/>
    <col min="254" max="16384" width="0.13671875" style="0" hidden="1" customWidth="1"/>
  </cols>
  <sheetData>
    <row r="1" spans="1:9" ht="15" customHeight="1">
      <c r="A1" s="102" t="s">
        <v>6</v>
      </c>
      <c r="B1" s="102"/>
      <c r="C1" s="49"/>
      <c r="D1" s="1"/>
      <c r="E1" s="1"/>
      <c r="F1" s="1"/>
      <c r="G1" s="1"/>
      <c r="H1" s="1"/>
      <c r="I1" s="1"/>
    </row>
    <row r="2" spans="1:9" ht="15" customHeight="1">
      <c r="A2" s="37"/>
      <c r="B2" s="37"/>
      <c r="C2" s="38"/>
      <c r="D2" s="1"/>
      <c r="E2" s="1"/>
      <c r="F2" s="1"/>
      <c r="G2" s="1"/>
      <c r="H2" s="1"/>
      <c r="I2" s="1"/>
    </row>
    <row r="3" spans="1:9" ht="21" customHeight="1">
      <c r="A3" s="8" t="s">
        <v>4</v>
      </c>
      <c r="B3" s="8"/>
      <c r="C3" s="8"/>
      <c r="D3" s="57"/>
      <c r="E3" s="57"/>
      <c r="F3" s="57"/>
      <c r="G3" s="57"/>
      <c r="H3" s="57"/>
      <c r="I3" s="1"/>
    </row>
    <row r="4" spans="1:9" ht="21" customHeight="1">
      <c r="A4" s="104" t="s">
        <v>55</v>
      </c>
      <c r="B4" s="104"/>
      <c r="C4" s="104"/>
      <c r="D4" s="104"/>
      <c r="E4" s="104"/>
      <c r="F4" s="1"/>
      <c r="G4" s="1"/>
      <c r="H4" s="1"/>
      <c r="I4" s="1"/>
    </row>
    <row r="5" spans="1:9" ht="21" customHeight="1">
      <c r="A5" s="50"/>
      <c r="B5" s="50"/>
      <c r="C5" s="50"/>
      <c r="D5" s="50"/>
      <c r="E5" s="50"/>
      <c r="F5" s="1"/>
      <c r="G5" s="1"/>
      <c r="H5" s="1"/>
      <c r="I5" s="1"/>
    </row>
    <row r="6" spans="1:9" ht="20.25" customHeight="1">
      <c r="A6" s="14"/>
      <c r="B6" s="22"/>
      <c r="C6" s="22"/>
      <c r="D6" s="15">
        <v>2010</v>
      </c>
      <c r="E6" s="15">
        <v>2011</v>
      </c>
      <c r="F6" s="15">
        <v>2012</v>
      </c>
      <c r="G6" s="15">
        <v>2013</v>
      </c>
      <c r="H6" s="15">
        <v>2014</v>
      </c>
      <c r="I6" s="1"/>
    </row>
    <row r="7" spans="1:9" ht="20.25" customHeight="1">
      <c r="A7" s="14"/>
      <c r="B7" s="13" t="s">
        <v>42</v>
      </c>
      <c r="C7" s="13" t="s">
        <v>43</v>
      </c>
      <c r="D7" s="15"/>
      <c r="E7" s="15"/>
      <c r="F7" s="15"/>
      <c r="G7" s="15"/>
      <c r="H7" s="15"/>
      <c r="I7" s="1"/>
    </row>
    <row r="8" spans="1:9" ht="15.75" customHeight="1">
      <c r="A8" s="14"/>
      <c r="B8" s="12" t="s">
        <v>29</v>
      </c>
      <c r="C8" s="12" t="s">
        <v>17</v>
      </c>
      <c r="D8" s="23">
        <f>4283908+3484</f>
        <v>4287392</v>
      </c>
      <c r="E8" s="23">
        <v>4306671</v>
      </c>
      <c r="F8" s="23">
        <v>4261725.473</v>
      </c>
      <c r="G8" s="23">
        <v>3832804.6</v>
      </c>
      <c r="H8" s="23">
        <v>4048808.086</v>
      </c>
      <c r="I8" s="1"/>
    </row>
    <row r="9" spans="1:9" ht="15.75" customHeight="1">
      <c r="A9" s="14"/>
      <c r="B9" s="12" t="s">
        <v>30</v>
      </c>
      <c r="C9" s="12" t="s">
        <v>18</v>
      </c>
      <c r="D9" s="23">
        <v>3239355</v>
      </c>
      <c r="E9" s="23">
        <v>3387676</v>
      </c>
      <c r="F9" s="23">
        <v>3512976.373</v>
      </c>
      <c r="G9" s="23">
        <v>3565791.749</v>
      </c>
      <c r="H9" s="23">
        <v>3718334.942</v>
      </c>
      <c r="I9" s="1"/>
    </row>
    <row r="10" spans="1:9" ht="15.75" customHeight="1">
      <c r="A10" s="14"/>
      <c r="B10" s="12" t="s">
        <v>31</v>
      </c>
      <c r="C10" s="12" t="s">
        <v>19</v>
      </c>
      <c r="D10" s="23">
        <v>84346</v>
      </c>
      <c r="E10" s="23">
        <v>78997</v>
      </c>
      <c r="F10" s="23">
        <v>83002.01</v>
      </c>
      <c r="G10" s="23">
        <v>67222.337</v>
      </c>
      <c r="H10" s="23">
        <v>69374.369</v>
      </c>
      <c r="I10" s="1"/>
    </row>
    <row r="11" spans="1:9" ht="15.75" customHeight="1">
      <c r="A11" s="14"/>
      <c r="B11" s="29" t="s">
        <v>32</v>
      </c>
      <c r="C11" s="29" t="s">
        <v>20</v>
      </c>
      <c r="D11" s="23">
        <v>2288</v>
      </c>
      <c r="E11" s="23">
        <v>2195</v>
      </c>
      <c r="F11" s="23">
        <v>2497.373</v>
      </c>
      <c r="G11" s="23">
        <v>2730.957</v>
      </c>
      <c r="H11" s="23">
        <v>2410.805</v>
      </c>
      <c r="I11" s="1"/>
    </row>
    <row r="12" spans="1:9" ht="15">
      <c r="A12" s="14"/>
      <c r="B12" s="29" t="s">
        <v>33</v>
      </c>
      <c r="C12" s="29" t="s">
        <v>21</v>
      </c>
      <c r="D12" s="56">
        <v>643890</v>
      </c>
      <c r="E12" s="51">
        <v>609885</v>
      </c>
      <c r="F12" s="62">
        <v>723024</v>
      </c>
      <c r="G12" s="51">
        <v>834795.9533067</v>
      </c>
      <c r="H12" s="51">
        <v>769547</v>
      </c>
      <c r="I12" s="1"/>
    </row>
    <row r="13" spans="1:9" ht="15.75" customHeight="1">
      <c r="A13" s="14"/>
      <c r="B13" s="29" t="s">
        <v>34</v>
      </c>
      <c r="C13" s="29" t="s">
        <v>22</v>
      </c>
      <c r="D13" s="23">
        <v>335</v>
      </c>
      <c r="E13" s="23">
        <v>371</v>
      </c>
      <c r="F13" s="61">
        <v>691</v>
      </c>
      <c r="G13" s="23">
        <v>721</v>
      </c>
      <c r="H13" s="23">
        <v>567.305</v>
      </c>
      <c r="I13" s="1"/>
    </row>
    <row r="14" spans="1:9" ht="15.75" customHeight="1">
      <c r="A14" s="14"/>
      <c r="B14" s="29" t="s">
        <v>35</v>
      </c>
      <c r="C14" s="29" t="s">
        <v>23</v>
      </c>
      <c r="D14" s="23">
        <v>695</v>
      </c>
      <c r="E14" s="23">
        <v>727</v>
      </c>
      <c r="F14" s="23">
        <v>567</v>
      </c>
      <c r="G14" s="23">
        <v>1082</v>
      </c>
      <c r="H14" s="23">
        <v>1164.694</v>
      </c>
      <c r="I14" s="1"/>
    </row>
    <row r="15" spans="1:9" ht="15.75" customHeight="1">
      <c r="A15" s="14"/>
      <c r="B15" s="12" t="s">
        <v>36</v>
      </c>
      <c r="C15" s="12" t="s">
        <v>48</v>
      </c>
      <c r="D15" s="23">
        <v>168700</v>
      </c>
      <c r="E15" s="23">
        <v>177628</v>
      </c>
      <c r="F15" s="23">
        <v>177059.504</v>
      </c>
      <c r="G15" s="23">
        <v>175385.845</v>
      </c>
      <c r="H15" s="23">
        <v>205618.718</v>
      </c>
      <c r="I15" s="1"/>
    </row>
    <row r="16" spans="1:9" ht="15.75" customHeight="1">
      <c r="A16" s="14"/>
      <c r="B16" s="12" t="s">
        <v>37</v>
      </c>
      <c r="C16" s="12" t="s">
        <v>49</v>
      </c>
      <c r="D16" s="23">
        <v>1351032</v>
      </c>
      <c r="E16" s="23">
        <v>1496225</v>
      </c>
      <c r="F16" s="23">
        <v>1681569.937</v>
      </c>
      <c r="G16" s="23">
        <v>1756780.429</v>
      </c>
      <c r="H16" s="23">
        <v>2013189.843</v>
      </c>
      <c r="I16" s="1"/>
    </row>
    <row r="17" spans="1:9" ht="15.75" customHeight="1">
      <c r="A17" s="14"/>
      <c r="B17" s="12" t="s">
        <v>38</v>
      </c>
      <c r="C17" s="12" t="s">
        <v>24</v>
      </c>
      <c r="D17" s="23">
        <v>478429</v>
      </c>
      <c r="E17" s="23">
        <v>555614</v>
      </c>
      <c r="F17" s="23">
        <v>565033.462</v>
      </c>
      <c r="G17" s="23">
        <v>585231.831</v>
      </c>
      <c r="H17" s="23">
        <v>646091.322</v>
      </c>
      <c r="I17" s="1"/>
    </row>
    <row r="18" spans="1:9" ht="15.75" customHeight="1">
      <c r="A18" s="17"/>
      <c r="B18" s="12" t="s">
        <v>39</v>
      </c>
      <c r="C18" s="12" t="s">
        <v>25</v>
      </c>
      <c r="D18" s="23">
        <v>50789</v>
      </c>
      <c r="E18" s="23">
        <v>53019</v>
      </c>
      <c r="F18" s="23">
        <v>57380.757</v>
      </c>
      <c r="G18" s="23">
        <v>52661.395</v>
      </c>
      <c r="H18" s="23">
        <v>59432.98</v>
      </c>
      <c r="I18" s="1"/>
    </row>
    <row r="19" spans="1:9" ht="15.75" customHeight="1">
      <c r="A19" s="17"/>
      <c r="B19" s="77" t="s">
        <v>58</v>
      </c>
      <c r="C19" s="77" t="s">
        <v>59</v>
      </c>
      <c r="D19" s="23">
        <v>822535</v>
      </c>
      <c r="E19" s="23">
        <f>839875+2326</f>
        <v>842201</v>
      </c>
      <c r="F19" s="23">
        <v>860242.265</v>
      </c>
      <c r="G19" s="23">
        <v>745323.917</v>
      </c>
      <c r="H19" s="23">
        <v>877317.8269999999</v>
      </c>
      <c r="I19" s="1"/>
    </row>
    <row r="20" spans="1:9" s="98" customFormat="1" ht="15.75" customHeight="1">
      <c r="A20" s="17"/>
      <c r="B20" s="77" t="s">
        <v>61</v>
      </c>
      <c r="C20" s="12" t="s">
        <v>60</v>
      </c>
      <c r="D20" s="23" t="s">
        <v>15</v>
      </c>
      <c r="E20" s="23" t="s">
        <v>15</v>
      </c>
      <c r="F20" s="23" t="s">
        <v>15</v>
      </c>
      <c r="G20" s="23" t="s">
        <v>15</v>
      </c>
      <c r="H20" s="23">
        <v>420.703</v>
      </c>
      <c r="I20" s="1"/>
    </row>
    <row r="21" spans="1:9" ht="17.25" customHeight="1">
      <c r="A21" s="9"/>
      <c r="B21" s="24" t="s">
        <v>27</v>
      </c>
      <c r="C21" s="24" t="s">
        <v>26</v>
      </c>
      <c r="D21" s="27">
        <f>SUM(D8:D19)</f>
        <v>11129786</v>
      </c>
      <c r="E21" s="27">
        <f>SUM(E8:E19)</f>
        <v>11511209</v>
      </c>
      <c r="F21" s="27">
        <f>SUM(F8:F19)</f>
        <v>11925769.154000001</v>
      </c>
      <c r="G21" s="27">
        <f>SUM(G8:G19)</f>
        <v>11620532.0133067</v>
      </c>
      <c r="H21" s="27">
        <f>SUM(H8:H20)</f>
        <v>12412278.594</v>
      </c>
      <c r="I21" s="1"/>
    </row>
    <row r="22" spans="1:9" ht="15">
      <c r="A22" s="9"/>
      <c r="B22" s="30"/>
      <c r="C22" s="30"/>
      <c r="D22" s="32"/>
      <c r="E22" s="32"/>
      <c r="F22" s="32"/>
      <c r="G22" s="32"/>
      <c r="H22" s="32"/>
      <c r="I22" s="1"/>
    </row>
    <row r="23" spans="1:9" ht="46.5" customHeight="1">
      <c r="A23" s="9"/>
      <c r="B23" s="54" t="s">
        <v>51</v>
      </c>
      <c r="C23" s="54" t="s">
        <v>50</v>
      </c>
      <c r="D23" s="54"/>
      <c r="E23" s="54"/>
      <c r="F23" s="61"/>
      <c r="G23" s="1"/>
      <c r="H23" s="1"/>
      <c r="I23" s="1"/>
    </row>
    <row r="24" ht="15" hidden="1"/>
  </sheetData>
  <sheetProtection/>
  <mergeCells count="2">
    <mergeCell ref="A1:B1"/>
    <mergeCell ref="A4:E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6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3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44" customWidth="1"/>
    <col min="2" max="2" width="47.8515625" style="44" bestFit="1" customWidth="1"/>
    <col min="3" max="3" width="53.8515625" style="44" bestFit="1" customWidth="1"/>
    <col min="4" max="5" width="11.28125" style="44" customWidth="1"/>
    <col min="6" max="8" width="11.140625" style="44" customWidth="1"/>
    <col min="9" max="9" width="3.140625" style="1" customWidth="1"/>
    <col min="10" max="11" width="0" style="44" hidden="1" customWidth="1"/>
    <col min="12" max="16384" width="9.140625" style="44" hidden="1" customWidth="1"/>
  </cols>
  <sheetData>
    <row r="1" spans="1:8" ht="15" customHeight="1">
      <c r="A1" s="102" t="s">
        <v>6</v>
      </c>
      <c r="B1" s="102"/>
      <c r="C1" s="49"/>
      <c r="D1" s="1"/>
      <c r="E1" s="1"/>
      <c r="F1" s="1"/>
      <c r="G1" s="1"/>
      <c r="H1" s="1"/>
    </row>
    <row r="2" spans="1:8" ht="15" customHeight="1">
      <c r="A2" s="36"/>
      <c r="B2" s="36"/>
      <c r="C2" s="49"/>
      <c r="D2" s="1"/>
      <c r="E2" s="1"/>
      <c r="F2" s="1"/>
      <c r="G2" s="1"/>
      <c r="H2" s="1"/>
    </row>
    <row r="3" spans="1:8" ht="21" customHeight="1">
      <c r="A3" s="8" t="s">
        <v>5</v>
      </c>
      <c r="B3" s="8"/>
      <c r="C3" s="8"/>
      <c r="D3" s="9"/>
      <c r="E3" s="9"/>
      <c r="F3" s="1"/>
      <c r="G3" s="1"/>
      <c r="H3" s="1"/>
    </row>
    <row r="4" spans="1:8" ht="21" customHeight="1">
      <c r="A4" s="104" t="s">
        <v>56</v>
      </c>
      <c r="B4" s="104"/>
      <c r="C4" s="104"/>
      <c r="D4" s="104"/>
      <c r="E4" s="11"/>
      <c r="F4" s="1"/>
      <c r="G4" s="1"/>
      <c r="H4" s="1"/>
    </row>
    <row r="5" spans="1:8" ht="21" customHeight="1">
      <c r="A5" s="11"/>
      <c r="B5" s="11"/>
      <c r="C5" s="50"/>
      <c r="D5" s="11"/>
      <c r="E5" s="11"/>
      <c r="F5" s="1"/>
      <c r="G5" s="1"/>
      <c r="H5" s="1"/>
    </row>
    <row r="6" spans="1:9" s="45" customFormat="1" ht="20.25" customHeight="1">
      <c r="A6" s="14"/>
      <c r="B6" s="22"/>
      <c r="C6" s="22"/>
      <c r="D6" s="15">
        <v>2010</v>
      </c>
      <c r="E6" s="15">
        <v>2011</v>
      </c>
      <c r="F6" s="15">
        <v>2012</v>
      </c>
      <c r="G6" s="15">
        <v>2013</v>
      </c>
      <c r="H6" s="15">
        <v>2014</v>
      </c>
      <c r="I6" s="16"/>
    </row>
    <row r="7" spans="1:9" s="45" customFormat="1" ht="20.25" customHeight="1">
      <c r="A7" s="14"/>
      <c r="B7" s="13" t="s">
        <v>44</v>
      </c>
      <c r="C7" s="13" t="s">
        <v>45</v>
      </c>
      <c r="D7" s="15"/>
      <c r="E7" s="15"/>
      <c r="F7" s="15"/>
      <c r="G7" s="15"/>
      <c r="H7" s="15"/>
      <c r="I7" s="16"/>
    </row>
    <row r="8" spans="1:9" s="45" customFormat="1" ht="15.75" customHeight="1">
      <c r="A8" s="14"/>
      <c r="B8" s="12" t="s">
        <v>29</v>
      </c>
      <c r="C8" s="12" t="s">
        <v>17</v>
      </c>
      <c r="D8" s="41">
        <v>250249</v>
      </c>
      <c r="E8" s="41">
        <v>270082</v>
      </c>
      <c r="F8" s="41">
        <v>274467.35</v>
      </c>
      <c r="G8" s="41">
        <v>286228.206</v>
      </c>
      <c r="H8" s="41">
        <v>309668.343</v>
      </c>
      <c r="I8" s="16"/>
    </row>
    <row r="9" spans="1:9" s="45" customFormat="1" ht="15.75" customHeight="1">
      <c r="A9" s="14"/>
      <c r="B9" s="12" t="s">
        <v>30</v>
      </c>
      <c r="C9" s="12" t="s">
        <v>18</v>
      </c>
      <c r="D9" s="41">
        <v>146719</v>
      </c>
      <c r="E9" s="41">
        <v>150429</v>
      </c>
      <c r="F9" s="41">
        <v>158140.185</v>
      </c>
      <c r="G9" s="41">
        <v>162520.968</v>
      </c>
      <c r="H9" s="41">
        <v>168483.093</v>
      </c>
      <c r="I9" s="16"/>
    </row>
    <row r="10" spans="1:9" s="45" customFormat="1" ht="15.75" customHeight="1">
      <c r="A10" s="14"/>
      <c r="B10" s="12" t="s">
        <v>31</v>
      </c>
      <c r="C10" s="12" t="s">
        <v>19</v>
      </c>
      <c r="D10" s="41">
        <v>9496</v>
      </c>
      <c r="E10" s="41">
        <v>9666</v>
      </c>
      <c r="F10" s="41">
        <v>9772.917</v>
      </c>
      <c r="G10" s="41">
        <v>9982.788</v>
      </c>
      <c r="H10" s="41">
        <v>11145.638</v>
      </c>
      <c r="I10" s="16"/>
    </row>
    <row r="11" spans="1:9" s="45" customFormat="1" ht="15.75" customHeight="1">
      <c r="A11" s="14"/>
      <c r="B11" s="29" t="s">
        <v>32</v>
      </c>
      <c r="C11" s="29" t="s">
        <v>20</v>
      </c>
      <c r="D11" s="41">
        <v>1453</v>
      </c>
      <c r="E11" s="41">
        <v>1445</v>
      </c>
      <c r="F11" s="41">
        <v>1516.755</v>
      </c>
      <c r="G11" s="41">
        <v>1922.13</v>
      </c>
      <c r="H11" s="41">
        <v>1613.11</v>
      </c>
      <c r="I11" s="16"/>
    </row>
    <row r="12" spans="1:9" s="45" customFormat="1" ht="15">
      <c r="A12" s="14"/>
      <c r="B12" s="29" t="s">
        <v>33</v>
      </c>
      <c r="C12" s="29" t="s">
        <v>21</v>
      </c>
      <c r="D12" s="52" t="s">
        <v>15</v>
      </c>
      <c r="E12" s="41" t="s">
        <v>15</v>
      </c>
      <c r="F12" s="18" t="s">
        <v>15</v>
      </c>
      <c r="G12" s="18" t="s">
        <v>15</v>
      </c>
      <c r="H12" s="18" t="s">
        <v>15</v>
      </c>
      <c r="I12" s="16"/>
    </row>
    <row r="13" spans="1:9" s="45" customFormat="1" ht="15.75" customHeight="1">
      <c r="A13" s="14"/>
      <c r="B13" s="29" t="s">
        <v>34</v>
      </c>
      <c r="C13" s="29" t="s">
        <v>22</v>
      </c>
      <c r="D13" s="41">
        <v>210</v>
      </c>
      <c r="E13" s="41">
        <v>252</v>
      </c>
      <c r="F13" s="41">
        <v>530.392</v>
      </c>
      <c r="G13" s="41">
        <v>546</v>
      </c>
      <c r="H13" s="41">
        <v>485.484</v>
      </c>
      <c r="I13" s="16"/>
    </row>
    <row r="14" spans="1:9" s="45" customFormat="1" ht="15.75" customHeight="1">
      <c r="A14" s="14"/>
      <c r="B14" s="29" t="s">
        <v>35</v>
      </c>
      <c r="C14" s="29" t="s">
        <v>23</v>
      </c>
      <c r="D14" s="41">
        <v>510</v>
      </c>
      <c r="E14" s="41">
        <v>527</v>
      </c>
      <c r="F14" s="41">
        <v>441.825</v>
      </c>
      <c r="G14" s="41">
        <v>516</v>
      </c>
      <c r="H14" s="41">
        <v>862.934</v>
      </c>
      <c r="I14" s="16"/>
    </row>
    <row r="15" spans="1:9" s="45" customFormat="1" ht="15.75" customHeight="1">
      <c r="A15" s="14"/>
      <c r="B15" s="12" t="s">
        <v>36</v>
      </c>
      <c r="C15" s="12" t="s">
        <v>48</v>
      </c>
      <c r="D15" s="41">
        <v>62780</v>
      </c>
      <c r="E15" s="41">
        <v>64059</v>
      </c>
      <c r="F15" s="41">
        <v>68545.077</v>
      </c>
      <c r="G15" s="41">
        <v>68942.253</v>
      </c>
      <c r="H15" s="41">
        <v>80374.164</v>
      </c>
      <c r="I15" s="16"/>
    </row>
    <row r="16" spans="1:9" s="45" customFormat="1" ht="15.75" customHeight="1">
      <c r="A16" s="14"/>
      <c r="B16" s="12" t="s">
        <v>37</v>
      </c>
      <c r="C16" s="12" t="s">
        <v>49</v>
      </c>
      <c r="D16" s="41">
        <v>58349</v>
      </c>
      <c r="E16" s="41">
        <v>58677</v>
      </c>
      <c r="F16" s="41">
        <v>62670.812</v>
      </c>
      <c r="G16" s="41">
        <v>58067.959</v>
      </c>
      <c r="H16" s="41">
        <v>61121.488</v>
      </c>
      <c r="I16" s="16"/>
    </row>
    <row r="17" spans="1:9" s="45" customFormat="1" ht="15.75" customHeight="1">
      <c r="A17" s="14"/>
      <c r="B17" s="12" t="s">
        <v>38</v>
      </c>
      <c r="C17" s="12" t="s">
        <v>24</v>
      </c>
      <c r="D17" s="41">
        <v>67179</v>
      </c>
      <c r="E17" s="41">
        <v>67978</v>
      </c>
      <c r="F17" s="41">
        <v>73796.861</v>
      </c>
      <c r="G17" s="41">
        <v>78622.282</v>
      </c>
      <c r="H17" s="41">
        <v>85360.9</v>
      </c>
      <c r="I17" s="16"/>
    </row>
    <row r="18" spans="1:9" s="45" customFormat="1" ht="15.75" customHeight="1">
      <c r="A18" s="17"/>
      <c r="B18" s="12" t="s">
        <v>39</v>
      </c>
      <c r="C18" s="12" t="s">
        <v>25</v>
      </c>
      <c r="D18" s="41">
        <v>5431</v>
      </c>
      <c r="E18" s="41">
        <v>5888</v>
      </c>
      <c r="F18" s="41">
        <v>6342.398</v>
      </c>
      <c r="G18" s="41">
        <v>5836.752</v>
      </c>
      <c r="H18" s="41">
        <v>4890.033</v>
      </c>
      <c r="I18" s="16"/>
    </row>
    <row r="19" spans="1:9" s="45" customFormat="1" ht="15.75" customHeight="1">
      <c r="A19" s="17"/>
      <c r="B19" s="77" t="s">
        <v>58</v>
      </c>
      <c r="C19" s="77" t="s">
        <v>59</v>
      </c>
      <c r="D19" s="34" t="s">
        <v>15</v>
      </c>
      <c r="E19" s="18" t="s">
        <v>15</v>
      </c>
      <c r="F19" s="18" t="s">
        <v>15</v>
      </c>
      <c r="G19" s="18" t="s">
        <v>15</v>
      </c>
      <c r="H19" s="18" t="s">
        <v>15</v>
      </c>
      <c r="I19" s="16"/>
    </row>
    <row r="20" spans="1:9" s="45" customFormat="1" ht="15.75" customHeight="1">
      <c r="A20" s="17"/>
      <c r="B20" s="77" t="s">
        <v>61</v>
      </c>
      <c r="C20" s="12" t="s">
        <v>60</v>
      </c>
      <c r="D20" s="34" t="s">
        <v>15</v>
      </c>
      <c r="E20" s="18" t="s">
        <v>15</v>
      </c>
      <c r="F20" s="18" t="s">
        <v>15</v>
      </c>
      <c r="G20" s="18" t="s">
        <v>15</v>
      </c>
      <c r="H20" s="41">
        <v>237.767</v>
      </c>
      <c r="I20" s="16"/>
    </row>
    <row r="21" spans="1:9" s="48" customFormat="1" ht="15.75" customHeight="1">
      <c r="A21" s="26"/>
      <c r="B21" s="24" t="s">
        <v>27</v>
      </c>
      <c r="C21" s="24" t="s">
        <v>26</v>
      </c>
      <c r="D21" s="27">
        <f>SUM(D8:D19)</f>
        <v>602376</v>
      </c>
      <c r="E21" s="27">
        <f>SUM(E8:E19)</f>
        <v>629003</v>
      </c>
      <c r="F21" s="27">
        <f>SUM(F8:F19)</f>
        <v>656224.572</v>
      </c>
      <c r="G21" s="27">
        <f>SUM(G8:G19)</f>
        <v>673185.338</v>
      </c>
      <c r="H21" s="27">
        <f>SUM(H8:H20)</f>
        <v>724242.954</v>
      </c>
      <c r="I21" s="28"/>
    </row>
    <row r="22" spans="1:9" s="48" customFormat="1" ht="15.75" customHeight="1">
      <c r="A22" s="26"/>
      <c r="B22" s="30"/>
      <c r="C22" s="30"/>
      <c r="D22" s="33"/>
      <c r="E22" s="33"/>
      <c r="F22" s="28"/>
      <c r="G22" s="28"/>
      <c r="H22" s="28"/>
      <c r="I22" s="28"/>
    </row>
    <row r="23" spans="1:9" s="46" customFormat="1" ht="48.75" customHeight="1">
      <c r="A23" s="9"/>
      <c r="B23" s="54" t="s">
        <v>51</v>
      </c>
      <c r="C23" s="54" t="s">
        <v>50</v>
      </c>
      <c r="D23" s="54"/>
      <c r="E23" s="54"/>
      <c r="F23" s="9"/>
      <c r="G23" s="9"/>
      <c r="H23" s="9"/>
      <c r="I23" s="9"/>
    </row>
    <row r="24" ht="12.75" customHeight="1" hidden="1"/>
    <row r="25" ht="12.75" customHeight="1" hidden="1"/>
  </sheetData>
  <sheetProtection/>
  <mergeCells count="2">
    <mergeCell ref="A1:B1"/>
    <mergeCell ref="A4:D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23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93" customWidth="1"/>
    <col min="2" max="2" width="47.8515625" style="93" bestFit="1" customWidth="1"/>
    <col min="3" max="3" width="53.8515625" style="93" bestFit="1" customWidth="1"/>
    <col min="4" max="8" width="11.28125" style="93" customWidth="1"/>
    <col min="9" max="9" width="2.28125" style="94" customWidth="1"/>
    <col min="10" max="16384" width="9.140625" style="65" hidden="1" customWidth="1"/>
  </cols>
  <sheetData>
    <row r="1" spans="1:8" ht="15" customHeight="1">
      <c r="A1" s="105" t="s">
        <v>6</v>
      </c>
      <c r="B1" s="105"/>
      <c r="C1" s="66"/>
      <c r="D1" s="63"/>
      <c r="E1" s="63"/>
      <c r="F1" s="63"/>
      <c r="G1" s="63"/>
      <c r="H1" s="63"/>
    </row>
    <row r="2" spans="1:8" ht="15" customHeight="1">
      <c r="A2" s="66"/>
      <c r="B2" s="66"/>
      <c r="C2" s="66"/>
      <c r="D2" s="63"/>
      <c r="E2" s="63"/>
      <c r="F2" s="63"/>
      <c r="G2" s="63"/>
      <c r="H2" s="63"/>
    </row>
    <row r="3" spans="1:8" ht="21" customHeight="1">
      <c r="A3" s="67" t="s">
        <v>3</v>
      </c>
      <c r="B3" s="68"/>
      <c r="C3" s="68"/>
      <c r="D3" s="68"/>
      <c r="E3" s="68"/>
      <c r="F3" s="68"/>
      <c r="G3" s="68"/>
      <c r="H3" s="68"/>
    </row>
    <row r="4" spans="1:8" ht="21" customHeight="1">
      <c r="A4" s="106" t="s">
        <v>52</v>
      </c>
      <c r="B4" s="106"/>
      <c r="C4" s="106"/>
      <c r="D4" s="69"/>
      <c r="E4" s="69"/>
      <c r="F4" s="70"/>
      <c r="G4" s="70"/>
      <c r="H4" s="70"/>
    </row>
    <row r="5" spans="1:8" ht="21" customHeight="1">
      <c r="A5" s="69"/>
      <c r="B5" s="69"/>
      <c r="C5" s="69"/>
      <c r="D5" s="69"/>
      <c r="E5" s="69"/>
      <c r="F5" s="69"/>
      <c r="G5" s="69"/>
      <c r="H5" s="96"/>
    </row>
    <row r="6" spans="1:10" s="75" customFormat="1" ht="20.25" customHeight="1">
      <c r="A6" s="71"/>
      <c r="B6" s="72"/>
      <c r="C6" s="72"/>
      <c r="D6" s="73">
        <v>2010</v>
      </c>
      <c r="E6" s="73">
        <v>2011</v>
      </c>
      <c r="F6" s="73">
        <v>2012</v>
      </c>
      <c r="G6" s="73">
        <v>2013</v>
      </c>
      <c r="H6" s="73">
        <v>2014</v>
      </c>
      <c r="I6" s="74"/>
      <c r="J6" s="74"/>
    </row>
    <row r="7" spans="1:10" s="75" customFormat="1" ht="20.25" customHeight="1">
      <c r="A7" s="71"/>
      <c r="B7" s="76" t="s">
        <v>46</v>
      </c>
      <c r="C7" s="76" t="s">
        <v>47</v>
      </c>
      <c r="D7" s="73"/>
      <c r="E7" s="73"/>
      <c r="F7" s="73"/>
      <c r="G7" s="73"/>
      <c r="H7" s="73"/>
      <c r="I7" s="74"/>
      <c r="J7" s="74"/>
    </row>
    <row r="8" spans="1:10" s="75" customFormat="1" ht="15.75" customHeight="1">
      <c r="A8" s="71"/>
      <c r="B8" s="77" t="s">
        <v>29</v>
      </c>
      <c r="C8" s="77" t="s">
        <v>17</v>
      </c>
      <c r="D8" s="78">
        <v>4143</v>
      </c>
      <c r="E8" s="78">
        <v>3586</v>
      </c>
      <c r="F8" s="78">
        <v>8011.304</v>
      </c>
      <c r="G8" s="78">
        <v>16448.479</v>
      </c>
      <c r="H8" s="78">
        <v>16329.227</v>
      </c>
      <c r="I8" s="74"/>
      <c r="J8" s="74"/>
    </row>
    <row r="9" spans="1:10" s="75" customFormat="1" ht="15.75" customHeight="1">
      <c r="A9" s="71"/>
      <c r="B9" s="77" t="s">
        <v>30</v>
      </c>
      <c r="C9" s="77" t="s">
        <v>18</v>
      </c>
      <c r="D9" s="78">
        <v>9542</v>
      </c>
      <c r="E9" s="78">
        <v>4812</v>
      </c>
      <c r="F9" s="78">
        <v>9001.785</v>
      </c>
      <c r="G9" s="78">
        <v>8190.444</v>
      </c>
      <c r="H9" s="78">
        <v>9450.012</v>
      </c>
      <c r="I9" s="74"/>
      <c r="J9" s="74"/>
    </row>
    <row r="10" spans="1:10" s="75" customFormat="1" ht="15.75" customHeight="1">
      <c r="A10" s="71"/>
      <c r="B10" s="77" t="s">
        <v>31</v>
      </c>
      <c r="C10" s="77" t="s">
        <v>19</v>
      </c>
      <c r="D10" s="78">
        <v>613</v>
      </c>
      <c r="E10" s="78">
        <v>326</v>
      </c>
      <c r="F10" s="78">
        <v>426.91</v>
      </c>
      <c r="G10" s="78">
        <v>646.836</v>
      </c>
      <c r="H10" s="78">
        <v>2060.753</v>
      </c>
      <c r="I10" s="74"/>
      <c r="J10" s="74"/>
    </row>
    <row r="11" spans="1:10" s="75" customFormat="1" ht="15.75" customHeight="1">
      <c r="A11" s="71"/>
      <c r="B11" s="79" t="s">
        <v>32</v>
      </c>
      <c r="C11" s="79" t="s">
        <v>20</v>
      </c>
      <c r="D11" s="78">
        <v>561</v>
      </c>
      <c r="E11" s="80">
        <v>354</v>
      </c>
      <c r="F11" s="80">
        <v>557.888</v>
      </c>
      <c r="G11" s="80">
        <v>827.156</v>
      </c>
      <c r="H11" s="80">
        <v>1048.154</v>
      </c>
      <c r="I11" s="74"/>
      <c r="J11" s="74"/>
    </row>
    <row r="12" spans="1:10" s="75" customFormat="1" ht="15">
      <c r="A12" s="71"/>
      <c r="B12" s="79" t="s">
        <v>33</v>
      </c>
      <c r="C12" s="79" t="s">
        <v>21</v>
      </c>
      <c r="D12" s="81">
        <v>72836</v>
      </c>
      <c r="E12" s="81">
        <v>-9097</v>
      </c>
      <c r="F12" s="82">
        <v>74434</v>
      </c>
      <c r="G12" s="81">
        <v>66730.9</v>
      </c>
      <c r="H12" s="99">
        <f>5360.9164796+((4+2968-6398+160+2753)/1000000)</f>
        <v>5360.9159666</v>
      </c>
      <c r="I12" s="74"/>
      <c r="J12" s="74"/>
    </row>
    <row r="13" spans="1:10" s="75" customFormat="1" ht="15.75" customHeight="1">
      <c r="A13" s="71"/>
      <c r="B13" s="79" t="s">
        <v>34</v>
      </c>
      <c r="C13" s="79" t="s">
        <v>22</v>
      </c>
      <c r="D13" s="78">
        <v>48</v>
      </c>
      <c r="E13" s="78">
        <v>58</v>
      </c>
      <c r="F13" s="78">
        <v>152.385</v>
      </c>
      <c r="G13" s="78">
        <v>171</v>
      </c>
      <c r="H13" s="78">
        <v>117.4</v>
      </c>
      <c r="I13" s="74"/>
      <c r="J13" s="74"/>
    </row>
    <row r="14" spans="1:10" s="75" customFormat="1" ht="15.75" customHeight="1">
      <c r="A14" s="71"/>
      <c r="B14" s="79" t="s">
        <v>35</v>
      </c>
      <c r="C14" s="79" t="s">
        <v>23</v>
      </c>
      <c r="D14" s="78">
        <v>78</v>
      </c>
      <c r="E14" s="78">
        <v>97</v>
      </c>
      <c r="F14" s="78">
        <v>48.108</v>
      </c>
      <c r="G14" s="78">
        <v>62</v>
      </c>
      <c r="H14" s="78">
        <v>200.897</v>
      </c>
      <c r="I14" s="74"/>
      <c r="J14" s="74"/>
    </row>
    <row r="15" spans="1:10" s="75" customFormat="1" ht="15.75" customHeight="1">
      <c r="A15" s="71"/>
      <c r="B15" s="77" t="s">
        <v>36</v>
      </c>
      <c r="C15" s="77" t="s">
        <v>48</v>
      </c>
      <c r="D15" s="78">
        <v>7029</v>
      </c>
      <c r="E15" s="78">
        <v>5226</v>
      </c>
      <c r="F15" s="78">
        <v>12136.679</v>
      </c>
      <c r="G15" s="78">
        <v>9472.033</v>
      </c>
      <c r="H15" s="78">
        <v>13428.997</v>
      </c>
      <c r="I15" s="74"/>
      <c r="J15" s="74"/>
    </row>
    <row r="16" spans="1:10" s="75" customFormat="1" ht="15.75" customHeight="1">
      <c r="A16" s="71"/>
      <c r="B16" s="77" t="s">
        <v>37</v>
      </c>
      <c r="C16" s="77" t="s">
        <v>49</v>
      </c>
      <c r="D16" s="78">
        <v>7290</v>
      </c>
      <c r="E16" s="78">
        <v>3257</v>
      </c>
      <c r="F16" s="78">
        <v>7175.828</v>
      </c>
      <c r="G16" s="78">
        <v>-654.878</v>
      </c>
      <c r="H16" s="78">
        <v>6338.864</v>
      </c>
      <c r="I16" s="74"/>
      <c r="J16" s="74"/>
    </row>
    <row r="17" spans="1:10" s="75" customFormat="1" ht="15.75" customHeight="1">
      <c r="A17" s="71"/>
      <c r="B17" s="77" t="s">
        <v>38</v>
      </c>
      <c r="C17" s="77" t="s">
        <v>24</v>
      </c>
      <c r="D17" s="78">
        <v>14290</v>
      </c>
      <c r="E17" s="78">
        <v>1716</v>
      </c>
      <c r="F17" s="78">
        <v>7944.434</v>
      </c>
      <c r="G17" s="78">
        <v>6452.912</v>
      </c>
      <c r="H17" s="78">
        <v>10300.823</v>
      </c>
      <c r="I17" s="74"/>
      <c r="J17" s="74"/>
    </row>
    <row r="18" spans="1:10" s="75" customFormat="1" ht="15.75" customHeight="1">
      <c r="A18" s="83"/>
      <c r="B18" s="77" t="s">
        <v>39</v>
      </c>
      <c r="C18" s="77" t="s">
        <v>25</v>
      </c>
      <c r="D18" s="78">
        <v>-429</v>
      </c>
      <c r="E18" s="78">
        <v>454</v>
      </c>
      <c r="F18" s="78">
        <v>620.619</v>
      </c>
      <c r="G18" s="78">
        <v>-229.392</v>
      </c>
      <c r="H18" s="78">
        <v>-902.822</v>
      </c>
      <c r="I18" s="74"/>
      <c r="J18" s="74"/>
    </row>
    <row r="19" spans="1:10" s="75" customFormat="1" ht="15.75" customHeight="1">
      <c r="A19" s="83"/>
      <c r="B19" s="77" t="s">
        <v>58</v>
      </c>
      <c r="C19" s="77" t="s">
        <v>59</v>
      </c>
      <c r="D19" s="84" t="s">
        <v>15</v>
      </c>
      <c r="E19" s="85" t="s">
        <v>15</v>
      </c>
      <c r="F19" s="85" t="s">
        <v>15</v>
      </c>
      <c r="G19" s="85" t="s">
        <v>15</v>
      </c>
      <c r="H19" s="85" t="s">
        <v>15</v>
      </c>
      <c r="I19" s="74"/>
      <c r="J19" s="74"/>
    </row>
    <row r="20" spans="1:10" s="75" customFormat="1" ht="15.75" customHeight="1">
      <c r="A20" s="83"/>
      <c r="B20" s="77" t="s">
        <v>61</v>
      </c>
      <c r="C20" s="12" t="s">
        <v>60</v>
      </c>
      <c r="D20" s="84" t="s">
        <v>15</v>
      </c>
      <c r="E20" s="85" t="s">
        <v>15</v>
      </c>
      <c r="F20" s="85" t="s">
        <v>15</v>
      </c>
      <c r="G20" s="85" t="s">
        <v>15</v>
      </c>
      <c r="H20" s="78">
        <v>46.123</v>
      </c>
      <c r="I20" s="74"/>
      <c r="J20" s="74"/>
    </row>
    <row r="21" spans="1:10" s="89" customFormat="1" ht="15.75" customHeight="1">
      <c r="A21" s="86"/>
      <c r="B21" s="87" t="s">
        <v>27</v>
      </c>
      <c r="C21" s="87" t="s">
        <v>26</v>
      </c>
      <c r="D21" s="97">
        <f>SUM(D8:D19)</f>
        <v>116001</v>
      </c>
      <c r="E21" s="97">
        <f>SUM(E8:E19)</f>
        <v>10789</v>
      </c>
      <c r="F21" s="97">
        <f>SUM(F8:F19)</f>
        <v>120509.93999999999</v>
      </c>
      <c r="G21" s="97">
        <f>SUM(G8:G19)</f>
        <v>108117.48999999998</v>
      </c>
      <c r="H21" s="97">
        <f>SUM(H8:H20)</f>
        <v>63779.3439666</v>
      </c>
      <c r="I21" s="88"/>
      <c r="J21" s="88"/>
    </row>
    <row r="22" spans="1:256" s="89" customFormat="1" ht="15.75" customHeight="1">
      <c r="A22" s="86"/>
      <c r="B22" s="90"/>
      <c r="C22" s="90"/>
      <c r="D22" s="88"/>
      <c r="E22" s="88"/>
      <c r="F22" s="88"/>
      <c r="G22" s="88"/>
      <c r="H22" s="88"/>
      <c r="I22" s="94"/>
      <c r="J22" s="64">
        <f aca="true" t="shared" si="0" ref="J22:BU22">SUM(K8:K19)</f>
        <v>0</v>
      </c>
      <c r="K22" s="64">
        <f t="shared" si="0"/>
        <v>0</v>
      </c>
      <c r="L22" s="64">
        <f t="shared" si="0"/>
        <v>0</v>
      </c>
      <c r="M22" s="64">
        <f t="shared" si="0"/>
        <v>0</v>
      </c>
      <c r="N22" s="64">
        <f t="shared" si="0"/>
        <v>0</v>
      </c>
      <c r="O22" s="64">
        <f t="shared" si="0"/>
        <v>0</v>
      </c>
      <c r="P22" s="64">
        <f t="shared" si="0"/>
        <v>0</v>
      </c>
      <c r="Q22" s="64">
        <f t="shared" si="0"/>
        <v>0</v>
      </c>
      <c r="R22" s="64">
        <f t="shared" si="0"/>
        <v>0</v>
      </c>
      <c r="S22" s="64">
        <f t="shared" si="0"/>
        <v>0</v>
      </c>
      <c r="T22" s="64">
        <f t="shared" si="0"/>
        <v>0</v>
      </c>
      <c r="U22" s="64">
        <f t="shared" si="0"/>
        <v>0</v>
      </c>
      <c r="V22" s="64">
        <f t="shared" si="0"/>
        <v>0</v>
      </c>
      <c r="W22" s="64">
        <f t="shared" si="0"/>
        <v>0</v>
      </c>
      <c r="X22" s="64">
        <f t="shared" si="0"/>
        <v>0</v>
      </c>
      <c r="Y22" s="64">
        <f t="shared" si="0"/>
        <v>0</v>
      </c>
      <c r="Z22" s="64">
        <f t="shared" si="0"/>
        <v>0</v>
      </c>
      <c r="AA22" s="64">
        <f t="shared" si="0"/>
        <v>0</v>
      </c>
      <c r="AB22" s="64">
        <f t="shared" si="0"/>
        <v>0</v>
      </c>
      <c r="AC22" s="64">
        <f t="shared" si="0"/>
        <v>0</v>
      </c>
      <c r="AD22" s="64">
        <f t="shared" si="0"/>
        <v>0</v>
      </c>
      <c r="AE22" s="64">
        <f t="shared" si="0"/>
        <v>0</v>
      </c>
      <c r="AF22" s="64">
        <f t="shared" si="0"/>
        <v>0</v>
      </c>
      <c r="AG22" s="64">
        <f t="shared" si="0"/>
        <v>0</v>
      </c>
      <c r="AH22" s="64">
        <f t="shared" si="0"/>
        <v>0</v>
      </c>
      <c r="AI22" s="64">
        <f t="shared" si="0"/>
        <v>0</v>
      </c>
      <c r="AJ22" s="64">
        <f t="shared" si="0"/>
        <v>0</v>
      </c>
      <c r="AK22" s="64">
        <f t="shared" si="0"/>
        <v>0</v>
      </c>
      <c r="AL22" s="64">
        <f t="shared" si="0"/>
        <v>0</v>
      </c>
      <c r="AM22" s="64">
        <f t="shared" si="0"/>
        <v>0</v>
      </c>
      <c r="AN22" s="64">
        <f t="shared" si="0"/>
        <v>0</v>
      </c>
      <c r="AO22" s="64">
        <f t="shared" si="0"/>
        <v>0</v>
      </c>
      <c r="AP22" s="64">
        <f t="shared" si="0"/>
        <v>0</v>
      </c>
      <c r="AQ22" s="64">
        <f t="shared" si="0"/>
        <v>0</v>
      </c>
      <c r="AR22" s="64">
        <f t="shared" si="0"/>
        <v>0</v>
      </c>
      <c r="AS22" s="64">
        <f t="shared" si="0"/>
        <v>0</v>
      </c>
      <c r="AT22" s="64">
        <f t="shared" si="0"/>
        <v>0</v>
      </c>
      <c r="AU22" s="64">
        <f t="shared" si="0"/>
        <v>0</v>
      </c>
      <c r="AV22" s="64">
        <f t="shared" si="0"/>
        <v>0</v>
      </c>
      <c r="AW22" s="64">
        <f t="shared" si="0"/>
        <v>0</v>
      </c>
      <c r="AX22" s="64">
        <f t="shared" si="0"/>
        <v>0</v>
      </c>
      <c r="AY22" s="64">
        <f t="shared" si="0"/>
        <v>0</v>
      </c>
      <c r="AZ22" s="64">
        <f t="shared" si="0"/>
        <v>0</v>
      </c>
      <c r="BA22" s="64">
        <f t="shared" si="0"/>
        <v>0</v>
      </c>
      <c r="BB22" s="64">
        <f t="shared" si="0"/>
        <v>0</v>
      </c>
      <c r="BC22" s="64">
        <f t="shared" si="0"/>
        <v>0</v>
      </c>
      <c r="BD22" s="64">
        <f t="shared" si="0"/>
        <v>0</v>
      </c>
      <c r="BE22" s="64">
        <f t="shared" si="0"/>
        <v>0</v>
      </c>
      <c r="BF22" s="64">
        <f t="shared" si="0"/>
        <v>0</v>
      </c>
      <c r="BG22" s="64">
        <f t="shared" si="0"/>
        <v>0</v>
      </c>
      <c r="BH22" s="64">
        <f t="shared" si="0"/>
        <v>0</v>
      </c>
      <c r="BI22" s="64">
        <f t="shared" si="0"/>
        <v>0</v>
      </c>
      <c r="BJ22" s="64">
        <f t="shared" si="0"/>
        <v>0</v>
      </c>
      <c r="BK22" s="64">
        <f t="shared" si="0"/>
        <v>0</v>
      </c>
      <c r="BL22" s="64">
        <f t="shared" si="0"/>
        <v>0</v>
      </c>
      <c r="BM22" s="64">
        <f t="shared" si="0"/>
        <v>0</v>
      </c>
      <c r="BN22" s="64">
        <f t="shared" si="0"/>
        <v>0</v>
      </c>
      <c r="BO22" s="64">
        <f t="shared" si="0"/>
        <v>0</v>
      </c>
      <c r="BP22" s="64">
        <f t="shared" si="0"/>
        <v>0</v>
      </c>
      <c r="BQ22" s="64">
        <f t="shared" si="0"/>
        <v>0</v>
      </c>
      <c r="BR22" s="64">
        <f t="shared" si="0"/>
        <v>0</v>
      </c>
      <c r="BS22" s="64">
        <f t="shared" si="0"/>
        <v>0</v>
      </c>
      <c r="BT22" s="64">
        <f t="shared" si="0"/>
        <v>0</v>
      </c>
      <c r="BU22" s="64">
        <f t="shared" si="0"/>
        <v>0</v>
      </c>
      <c r="BV22" s="64">
        <f aca="true" t="shared" si="1" ref="BV22:EG22">SUM(BW8:BW19)</f>
        <v>0</v>
      </c>
      <c r="BW22" s="64">
        <f t="shared" si="1"/>
        <v>0</v>
      </c>
      <c r="BX22" s="64">
        <f t="shared" si="1"/>
        <v>0</v>
      </c>
      <c r="BY22" s="64">
        <f t="shared" si="1"/>
        <v>0</v>
      </c>
      <c r="BZ22" s="64">
        <f t="shared" si="1"/>
        <v>0</v>
      </c>
      <c r="CA22" s="64">
        <f t="shared" si="1"/>
        <v>0</v>
      </c>
      <c r="CB22" s="64">
        <f t="shared" si="1"/>
        <v>0</v>
      </c>
      <c r="CC22" s="64">
        <f t="shared" si="1"/>
        <v>0</v>
      </c>
      <c r="CD22" s="64">
        <f t="shared" si="1"/>
        <v>0</v>
      </c>
      <c r="CE22" s="64">
        <f t="shared" si="1"/>
        <v>0</v>
      </c>
      <c r="CF22" s="64">
        <f t="shared" si="1"/>
        <v>0</v>
      </c>
      <c r="CG22" s="64">
        <f t="shared" si="1"/>
        <v>0</v>
      </c>
      <c r="CH22" s="64">
        <f t="shared" si="1"/>
        <v>0</v>
      </c>
      <c r="CI22" s="64">
        <f t="shared" si="1"/>
        <v>0</v>
      </c>
      <c r="CJ22" s="64">
        <f t="shared" si="1"/>
        <v>0</v>
      </c>
      <c r="CK22" s="64">
        <f t="shared" si="1"/>
        <v>0</v>
      </c>
      <c r="CL22" s="64">
        <f t="shared" si="1"/>
        <v>0</v>
      </c>
      <c r="CM22" s="64">
        <f t="shared" si="1"/>
        <v>0</v>
      </c>
      <c r="CN22" s="64">
        <f t="shared" si="1"/>
        <v>0</v>
      </c>
      <c r="CO22" s="64">
        <f t="shared" si="1"/>
        <v>0</v>
      </c>
      <c r="CP22" s="64">
        <f t="shared" si="1"/>
        <v>0</v>
      </c>
      <c r="CQ22" s="64">
        <f t="shared" si="1"/>
        <v>0</v>
      </c>
      <c r="CR22" s="64">
        <f t="shared" si="1"/>
        <v>0</v>
      </c>
      <c r="CS22" s="64">
        <f t="shared" si="1"/>
        <v>0</v>
      </c>
      <c r="CT22" s="64">
        <f t="shared" si="1"/>
        <v>0</v>
      </c>
      <c r="CU22" s="64">
        <f t="shared" si="1"/>
        <v>0</v>
      </c>
      <c r="CV22" s="64">
        <f t="shared" si="1"/>
        <v>0</v>
      </c>
      <c r="CW22" s="64">
        <f t="shared" si="1"/>
        <v>0</v>
      </c>
      <c r="CX22" s="64">
        <f t="shared" si="1"/>
        <v>0</v>
      </c>
      <c r="CY22" s="64">
        <f t="shared" si="1"/>
        <v>0</v>
      </c>
      <c r="CZ22" s="64">
        <f t="shared" si="1"/>
        <v>0</v>
      </c>
      <c r="DA22" s="64">
        <f t="shared" si="1"/>
        <v>0</v>
      </c>
      <c r="DB22" s="64">
        <f t="shared" si="1"/>
        <v>0</v>
      </c>
      <c r="DC22" s="64">
        <f t="shared" si="1"/>
        <v>0</v>
      </c>
      <c r="DD22" s="64">
        <f t="shared" si="1"/>
        <v>0</v>
      </c>
      <c r="DE22" s="64">
        <f t="shared" si="1"/>
        <v>0</v>
      </c>
      <c r="DF22" s="64">
        <f t="shared" si="1"/>
        <v>0</v>
      </c>
      <c r="DG22" s="64">
        <f t="shared" si="1"/>
        <v>0</v>
      </c>
      <c r="DH22" s="64">
        <f t="shared" si="1"/>
        <v>0</v>
      </c>
      <c r="DI22" s="64">
        <f t="shared" si="1"/>
        <v>0</v>
      </c>
      <c r="DJ22" s="64">
        <f t="shared" si="1"/>
        <v>0</v>
      </c>
      <c r="DK22" s="64">
        <f t="shared" si="1"/>
        <v>0</v>
      </c>
      <c r="DL22" s="64">
        <f t="shared" si="1"/>
        <v>0</v>
      </c>
      <c r="DM22" s="64">
        <f t="shared" si="1"/>
        <v>0</v>
      </c>
      <c r="DN22" s="64">
        <f t="shared" si="1"/>
        <v>0</v>
      </c>
      <c r="DO22" s="64">
        <f t="shared" si="1"/>
        <v>0</v>
      </c>
      <c r="DP22" s="64">
        <f t="shared" si="1"/>
        <v>0</v>
      </c>
      <c r="DQ22" s="64">
        <f t="shared" si="1"/>
        <v>0</v>
      </c>
      <c r="DR22" s="64">
        <f t="shared" si="1"/>
        <v>0</v>
      </c>
      <c r="DS22" s="64">
        <f t="shared" si="1"/>
        <v>0</v>
      </c>
      <c r="DT22" s="64">
        <f t="shared" si="1"/>
        <v>0</v>
      </c>
      <c r="DU22" s="64">
        <f t="shared" si="1"/>
        <v>0</v>
      </c>
      <c r="DV22" s="64">
        <f t="shared" si="1"/>
        <v>0</v>
      </c>
      <c r="DW22" s="64">
        <f t="shared" si="1"/>
        <v>0</v>
      </c>
      <c r="DX22" s="64">
        <f t="shared" si="1"/>
        <v>0</v>
      </c>
      <c r="DY22" s="64">
        <f t="shared" si="1"/>
        <v>0</v>
      </c>
      <c r="DZ22" s="64">
        <f t="shared" si="1"/>
        <v>0</v>
      </c>
      <c r="EA22" s="64">
        <f t="shared" si="1"/>
        <v>0</v>
      </c>
      <c r="EB22" s="64">
        <f t="shared" si="1"/>
        <v>0</v>
      </c>
      <c r="EC22" s="64">
        <f t="shared" si="1"/>
        <v>0</v>
      </c>
      <c r="ED22" s="64">
        <f t="shared" si="1"/>
        <v>0</v>
      </c>
      <c r="EE22" s="64">
        <f t="shared" si="1"/>
        <v>0</v>
      </c>
      <c r="EF22" s="64">
        <f t="shared" si="1"/>
        <v>0</v>
      </c>
      <c r="EG22" s="64">
        <f t="shared" si="1"/>
        <v>0</v>
      </c>
      <c r="EH22" s="64">
        <f aca="true" t="shared" si="2" ref="EH22:GS22">SUM(EI8:EI19)</f>
        <v>0</v>
      </c>
      <c r="EI22" s="64">
        <f t="shared" si="2"/>
        <v>0</v>
      </c>
      <c r="EJ22" s="64">
        <f t="shared" si="2"/>
        <v>0</v>
      </c>
      <c r="EK22" s="64">
        <f t="shared" si="2"/>
        <v>0</v>
      </c>
      <c r="EL22" s="64">
        <f t="shared" si="2"/>
        <v>0</v>
      </c>
      <c r="EM22" s="64">
        <f t="shared" si="2"/>
        <v>0</v>
      </c>
      <c r="EN22" s="64">
        <f t="shared" si="2"/>
        <v>0</v>
      </c>
      <c r="EO22" s="64">
        <f t="shared" si="2"/>
        <v>0</v>
      </c>
      <c r="EP22" s="64">
        <f t="shared" si="2"/>
        <v>0</v>
      </c>
      <c r="EQ22" s="64">
        <f t="shared" si="2"/>
        <v>0</v>
      </c>
      <c r="ER22" s="64">
        <f t="shared" si="2"/>
        <v>0</v>
      </c>
      <c r="ES22" s="64">
        <f t="shared" si="2"/>
        <v>0</v>
      </c>
      <c r="ET22" s="64">
        <f t="shared" si="2"/>
        <v>0</v>
      </c>
      <c r="EU22" s="64">
        <f t="shared" si="2"/>
        <v>0</v>
      </c>
      <c r="EV22" s="64">
        <f t="shared" si="2"/>
        <v>0</v>
      </c>
      <c r="EW22" s="64">
        <f t="shared" si="2"/>
        <v>0</v>
      </c>
      <c r="EX22" s="64">
        <f t="shared" si="2"/>
        <v>0</v>
      </c>
      <c r="EY22" s="64">
        <f t="shared" si="2"/>
        <v>0</v>
      </c>
      <c r="EZ22" s="64">
        <f t="shared" si="2"/>
        <v>0</v>
      </c>
      <c r="FA22" s="64">
        <f t="shared" si="2"/>
        <v>0</v>
      </c>
      <c r="FB22" s="64">
        <f t="shared" si="2"/>
        <v>0</v>
      </c>
      <c r="FC22" s="64">
        <f t="shared" si="2"/>
        <v>0</v>
      </c>
      <c r="FD22" s="64">
        <f t="shared" si="2"/>
        <v>0</v>
      </c>
      <c r="FE22" s="64">
        <f t="shared" si="2"/>
        <v>0</v>
      </c>
      <c r="FF22" s="64">
        <f t="shared" si="2"/>
        <v>0</v>
      </c>
      <c r="FG22" s="64">
        <f t="shared" si="2"/>
        <v>0</v>
      </c>
      <c r="FH22" s="64">
        <f t="shared" si="2"/>
        <v>0</v>
      </c>
      <c r="FI22" s="64">
        <f t="shared" si="2"/>
        <v>0</v>
      </c>
      <c r="FJ22" s="64">
        <f t="shared" si="2"/>
        <v>0</v>
      </c>
      <c r="FK22" s="64">
        <f t="shared" si="2"/>
        <v>0</v>
      </c>
      <c r="FL22" s="64">
        <f t="shared" si="2"/>
        <v>0</v>
      </c>
      <c r="FM22" s="64">
        <f t="shared" si="2"/>
        <v>0</v>
      </c>
      <c r="FN22" s="64">
        <f t="shared" si="2"/>
        <v>0</v>
      </c>
      <c r="FO22" s="64">
        <f t="shared" si="2"/>
        <v>0</v>
      </c>
      <c r="FP22" s="64">
        <f t="shared" si="2"/>
        <v>0</v>
      </c>
      <c r="FQ22" s="64">
        <f t="shared" si="2"/>
        <v>0</v>
      </c>
      <c r="FR22" s="64">
        <f t="shared" si="2"/>
        <v>0</v>
      </c>
      <c r="FS22" s="64">
        <f t="shared" si="2"/>
        <v>0</v>
      </c>
      <c r="FT22" s="64">
        <f t="shared" si="2"/>
        <v>0</v>
      </c>
      <c r="FU22" s="64">
        <f t="shared" si="2"/>
        <v>0</v>
      </c>
      <c r="FV22" s="64">
        <f t="shared" si="2"/>
        <v>0</v>
      </c>
      <c r="FW22" s="64">
        <f t="shared" si="2"/>
        <v>0</v>
      </c>
      <c r="FX22" s="64">
        <f t="shared" si="2"/>
        <v>0</v>
      </c>
      <c r="FY22" s="64">
        <f t="shared" si="2"/>
        <v>0</v>
      </c>
      <c r="FZ22" s="64">
        <f t="shared" si="2"/>
        <v>0</v>
      </c>
      <c r="GA22" s="64">
        <f t="shared" si="2"/>
        <v>0</v>
      </c>
      <c r="GB22" s="64">
        <f t="shared" si="2"/>
        <v>0</v>
      </c>
      <c r="GC22" s="64">
        <f t="shared" si="2"/>
        <v>0</v>
      </c>
      <c r="GD22" s="64">
        <f t="shared" si="2"/>
        <v>0</v>
      </c>
      <c r="GE22" s="64">
        <f t="shared" si="2"/>
        <v>0</v>
      </c>
      <c r="GF22" s="64">
        <f t="shared" si="2"/>
        <v>0</v>
      </c>
      <c r="GG22" s="64">
        <f t="shared" si="2"/>
        <v>0</v>
      </c>
      <c r="GH22" s="64">
        <f t="shared" si="2"/>
        <v>0</v>
      </c>
      <c r="GI22" s="64">
        <f t="shared" si="2"/>
        <v>0</v>
      </c>
      <c r="GJ22" s="64">
        <f t="shared" si="2"/>
        <v>0</v>
      </c>
      <c r="GK22" s="64">
        <f t="shared" si="2"/>
        <v>0</v>
      </c>
      <c r="GL22" s="64">
        <f t="shared" si="2"/>
        <v>0</v>
      </c>
      <c r="GM22" s="64">
        <f t="shared" si="2"/>
        <v>0</v>
      </c>
      <c r="GN22" s="64">
        <f t="shared" si="2"/>
        <v>0</v>
      </c>
      <c r="GO22" s="64">
        <f t="shared" si="2"/>
        <v>0</v>
      </c>
      <c r="GP22" s="64">
        <f t="shared" si="2"/>
        <v>0</v>
      </c>
      <c r="GQ22" s="64">
        <f t="shared" si="2"/>
        <v>0</v>
      </c>
      <c r="GR22" s="64">
        <f t="shared" si="2"/>
        <v>0</v>
      </c>
      <c r="GS22" s="64">
        <f t="shared" si="2"/>
        <v>0</v>
      </c>
      <c r="GT22" s="64">
        <f aca="true" t="shared" si="3" ref="GT22:IU22">SUM(GU8:GU19)</f>
        <v>0</v>
      </c>
      <c r="GU22" s="64">
        <f t="shared" si="3"/>
        <v>0</v>
      </c>
      <c r="GV22" s="64">
        <f t="shared" si="3"/>
        <v>0</v>
      </c>
      <c r="GW22" s="64">
        <f t="shared" si="3"/>
        <v>0</v>
      </c>
      <c r="GX22" s="64">
        <f t="shared" si="3"/>
        <v>0</v>
      </c>
      <c r="GY22" s="64">
        <f t="shared" si="3"/>
        <v>0</v>
      </c>
      <c r="GZ22" s="64">
        <f t="shared" si="3"/>
        <v>0</v>
      </c>
      <c r="HA22" s="64">
        <f t="shared" si="3"/>
        <v>0</v>
      </c>
      <c r="HB22" s="64">
        <f t="shared" si="3"/>
        <v>0</v>
      </c>
      <c r="HC22" s="64">
        <f t="shared" si="3"/>
        <v>0</v>
      </c>
      <c r="HD22" s="64">
        <f t="shared" si="3"/>
        <v>0</v>
      </c>
      <c r="HE22" s="64">
        <f t="shared" si="3"/>
        <v>0</v>
      </c>
      <c r="HF22" s="64">
        <f t="shared" si="3"/>
        <v>0</v>
      </c>
      <c r="HG22" s="64">
        <f t="shared" si="3"/>
        <v>0</v>
      </c>
      <c r="HH22" s="64">
        <f t="shared" si="3"/>
        <v>0</v>
      </c>
      <c r="HI22" s="64">
        <f t="shared" si="3"/>
        <v>0</v>
      </c>
      <c r="HJ22" s="64">
        <f t="shared" si="3"/>
        <v>0</v>
      </c>
      <c r="HK22" s="64">
        <f t="shared" si="3"/>
        <v>0</v>
      </c>
      <c r="HL22" s="64">
        <f t="shared" si="3"/>
        <v>0</v>
      </c>
      <c r="HM22" s="64">
        <f t="shared" si="3"/>
        <v>0</v>
      </c>
      <c r="HN22" s="64">
        <f t="shared" si="3"/>
        <v>0</v>
      </c>
      <c r="HO22" s="64">
        <f t="shared" si="3"/>
        <v>0</v>
      </c>
      <c r="HP22" s="64">
        <f t="shared" si="3"/>
        <v>0</v>
      </c>
      <c r="HQ22" s="64">
        <f t="shared" si="3"/>
        <v>0</v>
      </c>
      <c r="HR22" s="64">
        <f t="shared" si="3"/>
        <v>0</v>
      </c>
      <c r="HS22" s="64">
        <f t="shared" si="3"/>
        <v>0</v>
      </c>
      <c r="HT22" s="64">
        <f t="shared" si="3"/>
        <v>0</v>
      </c>
      <c r="HU22" s="64">
        <f t="shared" si="3"/>
        <v>0</v>
      </c>
      <c r="HV22" s="64">
        <f t="shared" si="3"/>
        <v>0</v>
      </c>
      <c r="HW22" s="64">
        <f t="shared" si="3"/>
        <v>0</v>
      </c>
      <c r="HX22" s="64">
        <f t="shared" si="3"/>
        <v>0</v>
      </c>
      <c r="HY22" s="64">
        <f t="shared" si="3"/>
        <v>0</v>
      </c>
      <c r="HZ22" s="64">
        <f t="shared" si="3"/>
        <v>0</v>
      </c>
      <c r="IA22" s="64">
        <f t="shared" si="3"/>
        <v>0</v>
      </c>
      <c r="IB22" s="64">
        <f t="shared" si="3"/>
        <v>0</v>
      </c>
      <c r="IC22" s="64">
        <f t="shared" si="3"/>
        <v>0</v>
      </c>
      <c r="ID22" s="64">
        <f t="shared" si="3"/>
        <v>0</v>
      </c>
      <c r="IE22" s="64">
        <f t="shared" si="3"/>
        <v>0</v>
      </c>
      <c r="IF22" s="64">
        <f t="shared" si="3"/>
        <v>0</v>
      </c>
      <c r="IG22" s="64">
        <f t="shared" si="3"/>
        <v>0</v>
      </c>
      <c r="IH22" s="64">
        <f t="shared" si="3"/>
        <v>0</v>
      </c>
      <c r="II22" s="64">
        <f t="shared" si="3"/>
        <v>0</v>
      </c>
      <c r="IJ22" s="64">
        <f t="shared" si="3"/>
        <v>0</v>
      </c>
      <c r="IK22" s="64">
        <f t="shared" si="3"/>
        <v>0</v>
      </c>
      <c r="IL22" s="64">
        <f t="shared" si="3"/>
        <v>0</v>
      </c>
      <c r="IM22" s="64">
        <f t="shared" si="3"/>
        <v>0</v>
      </c>
      <c r="IN22" s="64">
        <f t="shared" si="3"/>
        <v>0</v>
      </c>
      <c r="IO22" s="64">
        <f t="shared" si="3"/>
        <v>0</v>
      </c>
      <c r="IP22" s="64">
        <f t="shared" si="3"/>
        <v>0</v>
      </c>
      <c r="IQ22" s="64">
        <f t="shared" si="3"/>
        <v>0</v>
      </c>
      <c r="IR22" s="64">
        <f t="shared" si="3"/>
        <v>0</v>
      </c>
      <c r="IS22" s="64">
        <f t="shared" si="3"/>
        <v>0</v>
      </c>
      <c r="IT22" s="64">
        <f t="shared" si="3"/>
        <v>0</v>
      </c>
      <c r="IU22" s="64">
        <f t="shared" si="3"/>
        <v>0</v>
      </c>
      <c r="IV22" s="64" t="e">
        <f>SUM(#REF!)</f>
        <v>#REF!</v>
      </c>
    </row>
    <row r="23" spans="1:256" s="92" customFormat="1" ht="45.75" customHeight="1">
      <c r="A23" s="68"/>
      <c r="B23" s="91" t="s">
        <v>51</v>
      </c>
      <c r="C23" s="91" t="s">
        <v>50</v>
      </c>
      <c r="D23" s="91"/>
      <c r="E23" s="91"/>
      <c r="F23" s="91"/>
      <c r="G23" s="91"/>
      <c r="H23" s="91"/>
      <c r="I23" s="94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ht="12.75" customHeight="1" hidden="1"/>
  </sheetData>
  <sheetProtection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subject/>
  <dc:creator>Finanstilsynet</dc:creator>
  <cp:keywords/>
  <dc:description/>
  <cp:lastModifiedBy>Anne-Sofie Biltoft (FT)</cp:lastModifiedBy>
  <cp:lastPrinted>2014-07-10T05:42:48Z</cp:lastPrinted>
  <dcterms:created xsi:type="dcterms:W3CDTF">2010-06-24T13:53:47Z</dcterms:created>
  <dcterms:modified xsi:type="dcterms:W3CDTF">2015-08-03T11:14:40Z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